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就業規則と書式\書式\"/>
    </mc:Choice>
  </mc:AlternateContent>
  <xr:revisionPtr revIDLastSave="0" documentId="13_ncr:1_{DCD99920-51CF-47C0-A22F-F05D8AB5822F}" xr6:coauthVersionLast="47" xr6:coauthVersionMax="47" xr10:uidLastSave="{00000000-0000-0000-0000-000000000000}"/>
  <bookViews>
    <workbookView xWindow="-16320" yWindow="-60" windowWidth="16440" windowHeight="28320" xr2:uid="{4C5D41A0-AAAA-4BCD-AC5C-ED2C1D6277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33" i="1"/>
  <c r="P12" i="1"/>
  <c r="P5" i="1"/>
  <c r="P19" i="1"/>
  <c r="S12" i="1" l="1"/>
  <c r="R12" i="1" s="1"/>
  <c r="S19" i="1"/>
  <c r="R19" i="1" s="1"/>
  <c r="S26" i="1"/>
  <c r="R26" i="1" s="1"/>
  <c r="S33" i="1"/>
  <c r="R33" i="1" s="1"/>
  <c r="S5" i="1"/>
  <c r="T38" i="1"/>
  <c r="T39" i="1"/>
  <c r="H38" i="1"/>
  <c r="U38" i="1" s="1"/>
  <c r="H39" i="1"/>
  <c r="U39" i="1" s="1"/>
  <c r="O38" i="1"/>
  <c r="O36" i="1"/>
  <c r="O35" i="1"/>
  <c r="O34" i="1"/>
  <c r="O33" i="1"/>
  <c r="O31" i="1"/>
  <c r="O29" i="1"/>
  <c r="O28" i="1"/>
  <c r="O27" i="1"/>
  <c r="O26" i="1"/>
  <c r="O24" i="1"/>
  <c r="O23" i="1"/>
  <c r="O22" i="1"/>
  <c r="O21" i="1"/>
  <c r="O20" i="1"/>
  <c r="O19" i="1"/>
  <c r="O17" i="1"/>
  <c r="O16" i="1"/>
  <c r="O15" i="1"/>
  <c r="O14" i="1"/>
  <c r="O13" i="1"/>
  <c r="O12" i="1"/>
  <c r="O9" i="1"/>
  <c r="O7" i="1"/>
  <c r="O6" i="1"/>
  <c r="O5" i="1"/>
  <c r="O10" i="1"/>
  <c r="J39" i="1" l="1"/>
  <c r="P39" i="1"/>
  <c r="S39" i="1"/>
  <c r="J38" i="1"/>
  <c r="P38" i="1"/>
  <c r="S38" i="1"/>
  <c r="H6" i="1" l="1"/>
  <c r="U6" i="1" s="1"/>
  <c r="T6" i="1"/>
  <c r="T5" i="1"/>
  <c r="H5" i="1"/>
  <c r="S6" i="1" l="1"/>
  <c r="P6" i="1"/>
  <c r="J5" i="1"/>
  <c r="I5" i="1" s="1"/>
  <c r="K5" i="1" s="1"/>
  <c r="J6" i="1"/>
  <c r="U5" i="1"/>
  <c r="R5" i="1" l="1"/>
  <c r="I6" i="1" s="1"/>
  <c r="R6" i="1"/>
  <c r="N5" i="1"/>
  <c r="M5" i="1"/>
  <c r="N6" i="1" l="1"/>
  <c r="K6" i="1"/>
  <c r="M6" i="1"/>
  <c r="L6" i="1" s="1"/>
  <c r="T37" i="1" l="1"/>
  <c r="H37" i="1"/>
  <c r="T36" i="1"/>
  <c r="H36" i="1"/>
  <c r="U36" i="1" s="1"/>
  <c r="T35" i="1"/>
  <c r="H35" i="1"/>
  <c r="U35" i="1" s="1"/>
  <c r="T34" i="1"/>
  <c r="H34" i="1"/>
  <c r="U34" i="1" s="1"/>
  <c r="T33" i="1"/>
  <c r="H33" i="1"/>
  <c r="U33" i="1" s="1"/>
  <c r="T32" i="1"/>
  <c r="H32" i="1"/>
  <c r="U32" i="1" s="1"/>
  <c r="T31" i="1"/>
  <c r="H31" i="1"/>
  <c r="U31" i="1" s="1"/>
  <c r="T30" i="1"/>
  <c r="H30" i="1"/>
  <c r="T29" i="1"/>
  <c r="H29" i="1"/>
  <c r="U29" i="1" s="1"/>
  <c r="T28" i="1"/>
  <c r="H28" i="1"/>
  <c r="U28" i="1" s="1"/>
  <c r="T27" i="1"/>
  <c r="H27" i="1"/>
  <c r="U27" i="1" s="1"/>
  <c r="T26" i="1"/>
  <c r="H26" i="1"/>
  <c r="U26" i="1" s="1"/>
  <c r="T25" i="1"/>
  <c r="H25" i="1"/>
  <c r="U25" i="1" s="1"/>
  <c r="T24" i="1"/>
  <c r="H24" i="1"/>
  <c r="U24" i="1" s="1"/>
  <c r="T23" i="1"/>
  <c r="H23" i="1"/>
  <c r="U23" i="1" s="1"/>
  <c r="T22" i="1"/>
  <c r="H22" i="1"/>
  <c r="U22" i="1" s="1"/>
  <c r="T21" i="1"/>
  <c r="H21" i="1"/>
  <c r="U21" i="1" s="1"/>
  <c r="T20" i="1"/>
  <c r="H20" i="1"/>
  <c r="U20" i="1" s="1"/>
  <c r="T19" i="1"/>
  <c r="H19" i="1"/>
  <c r="U19" i="1" s="1"/>
  <c r="T18" i="1"/>
  <c r="H18" i="1"/>
  <c r="U18" i="1" s="1"/>
  <c r="T17" i="1"/>
  <c r="H17" i="1"/>
  <c r="U17" i="1" s="1"/>
  <c r="T16" i="1"/>
  <c r="H16" i="1"/>
  <c r="U16" i="1" s="1"/>
  <c r="T15" i="1"/>
  <c r="H15" i="1"/>
  <c r="U15" i="1" s="1"/>
  <c r="T14" i="1"/>
  <c r="H14" i="1"/>
  <c r="U14" i="1" s="1"/>
  <c r="T13" i="1"/>
  <c r="H13" i="1"/>
  <c r="U13" i="1" s="1"/>
  <c r="T12" i="1"/>
  <c r="H12" i="1"/>
  <c r="U12" i="1" s="1"/>
  <c r="T11" i="1"/>
  <c r="H11" i="1"/>
  <c r="U11" i="1" s="1"/>
  <c r="T10" i="1"/>
  <c r="H10" i="1"/>
  <c r="U10" i="1" s="1"/>
  <c r="T9" i="1"/>
  <c r="H9" i="1"/>
  <c r="U9" i="1" s="1"/>
  <c r="T8" i="1"/>
  <c r="H8" i="1"/>
  <c r="U8" i="1" s="1"/>
  <c r="T7" i="1"/>
  <c r="H7" i="1"/>
  <c r="U7" i="1" s="1"/>
  <c r="U37" i="1" l="1"/>
  <c r="O37" i="1"/>
  <c r="U30" i="1"/>
  <c r="O30" i="1"/>
  <c r="P28" i="1"/>
  <c r="P22" i="1"/>
  <c r="P14" i="1"/>
  <c r="P16" i="1"/>
  <c r="P29" i="1"/>
  <c r="P27" i="1"/>
  <c r="P24" i="1"/>
  <c r="P34" i="1"/>
  <c r="P8" i="1"/>
  <c r="P20" i="1"/>
  <c r="P30" i="1"/>
  <c r="P32" i="1"/>
  <c r="P25" i="1"/>
  <c r="P7" i="1"/>
  <c r="P37" i="1"/>
  <c r="P18" i="1"/>
  <c r="P36" i="1"/>
  <c r="P21" i="1"/>
  <c r="P31" i="1"/>
  <c r="P13" i="1"/>
  <c r="P23" i="1"/>
  <c r="P15" i="1"/>
  <c r="P35" i="1"/>
  <c r="P17" i="1"/>
  <c r="S9" i="1"/>
  <c r="P9" i="1"/>
  <c r="S10" i="1"/>
  <c r="P10" i="1"/>
  <c r="S11" i="1"/>
  <c r="P11" i="1"/>
  <c r="S8" i="1"/>
  <c r="O8" i="1"/>
  <c r="J34" i="1"/>
  <c r="I34" i="1" s="1"/>
  <c r="K34" i="1" s="1"/>
  <c r="S34" i="1"/>
  <c r="S35" i="1"/>
  <c r="J35" i="1"/>
  <c r="J33" i="1"/>
  <c r="I33" i="1" s="1"/>
  <c r="K33" i="1" s="1"/>
  <c r="J14" i="1"/>
  <c r="S14" i="1"/>
  <c r="S25" i="1"/>
  <c r="J25" i="1"/>
  <c r="J23" i="1"/>
  <c r="S23" i="1"/>
  <c r="J15" i="1"/>
  <c r="S15" i="1"/>
  <c r="J16" i="1"/>
  <c r="S16" i="1"/>
  <c r="J26" i="1"/>
  <c r="I26" i="1" s="1"/>
  <c r="K26" i="1" s="1"/>
  <c r="J36" i="1"/>
  <c r="S36" i="1"/>
  <c r="J24" i="1"/>
  <c r="S24" i="1"/>
  <c r="S7" i="1"/>
  <c r="J17" i="1"/>
  <c r="S17" i="1"/>
  <c r="S27" i="1"/>
  <c r="J27" i="1"/>
  <c r="I27" i="1" s="1"/>
  <c r="K27" i="1" s="1"/>
  <c r="J37" i="1"/>
  <c r="S37" i="1"/>
  <c r="J32" i="1"/>
  <c r="S32" i="1"/>
  <c r="J18" i="1"/>
  <c r="S18" i="1"/>
  <c r="S28" i="1"/>
  <c r="J28" i="1"/>
  <c r="S29" i="1"/>
  <c r="J29" i="1"/>
  <c r="J13" i="1"/>
  <c r="I13" i="1" s="1"/>
  <c r="K13" i="1" s="1"/>
  <c r="S13" i="1"/>
  <c r="J19" i="1"/>
  <c r="I19" i="1" s="1"/>
  <c r="K19" i="1" s="1"/>
  <c r="S20" i="1"/>
  <c r="J20" i="1"/>
  <c r="I20" i="1" s="1"/>
  <c r="K20" i="1" s="1"/>
  <c r="J30" i="1"/>
  <c r="S30" i="1"/>
  <c r="J12" i="1"/>
  <c r="I12" i="1" s="1"/>
  <c r="K12" i="1" s="1"/>
  <c r="J22" i="1"/>
  <c r="S22" i="1"/>
  <c r="S21" i="1"/>
  <c r="J21" i="1"/>
  <c r="S31" i="1"/>
  <c r="J31" i="1"/>
  <c r="J11" i="1"/>
  <c r="J8" i="1"/>
  <c r="J10" i="1"/>
  <c r="J7" i="1"/>
  <c r="I7" i="1" s="1"/>
  <c r="K7" i="1" s="1"/>
  <c r="J9" i="1"/>
  <c r="T40" i="1"/>
  <c r="H40" i="1"/>
  <c r="V25" i="1"/>
  <c r="Q32" i="1" l="1"/>
  <c r="Q39" i="1"/>
  <c r="O39" i="1" s="1"/>
  <c r="Q25" i="1"/>
  <c r="O25" i="1" s="1"/>
  <c r="R25" i="1"/>
  <c r="Q11" i="1"/>
  <c r="O11" i="1" s="1"/>
  <c r="Q18" i="1"/>
  <c r="O18" i="1" s="1"/>
  <c r="R27" i="1"/>
  <c r="I28" i="1" s="1"/>
  <c r="K28" i="1" s="1"/>
  <c r="R29" i="1"/>
  <c r="I30" i="1" s="1"/>
  <c r="K30" i="1" s="1"/>
  <c r="R30" i="1"/>
  <c r="I31" i="1" s="1"/>
  <c r="K31" i="1" s="1"/>
  <c r="R32" i="1"/>
  <c r="R31" i="1"/>
  <c r="I32" i="1" s="1"/>
  <c r="K32" i="1" s="1"/>
  <c r="R28" i="1"/>
  <c r="I29" i="1" s="1"/>
  <c r="K29" i="1" s="1"/>
  <c r="N19" i="1"/>
  <c r="M19" i="1"/>
  <c r="M12" i="1"/>
  <c r="L12" i="1" s="1"/>
  <c r="N12" i="1"/>
  <c r="M33" i="1"/>
  <c r="N33" i="1"/>
  <c r="L33" i="1" s="1"/>
  <c r="N13" i="1"/>
  <c r="M13" i="1"/>
  <c r="N26" i="1"/>
  <c r="M26" i="1"/>
  <c r="N20" i="1"/>
  <c r="M20" i="1"/>
  <c r="L20" i="1" s="1"/>
  <c r="R18" i="1"/>
  <c r="R13" i="1"/>
  <c r="I14" i="1" s="1"/>
  <c r="K14" i="1" s="1"/>
  <c r="R14" i="1"/>
  <c r="I15" i="1" s="1"/>
  <c r="K15" i="1" s="1"/>
  <c r="R17" i="1"/>
  <c r="I18" i="1" s="1"/>
  <c r="K18" i="1" s="1"/>
  <c r="R15" i="1"/>
  <c r="I16" i="1" s="1"/>
  <c r="K16" i="1" s="1"/>
  <c r="R16" i="1"/>
  <c r="I17" i="1" s="1"/>
  <c r="K17" i="1" s="1"/>
  <c r="R23" i="1"/>
  <c r="I24" i="1" s="1"/>
  <c r="K24" i="1" s="1"/>
  <c r="R22" i="1"/>
  <c r="I23" i="1" s="1"/>
  <c r="K23" i="1" s="1"/>
  <c r="R20" i="1"/>
  <c r="I21" i="1" s="1"/>
  <c r="K21" i="1" s="1"/>
  <c r="R24" i="1"/>
  <c r="I25" i="1" s="1"/>
  <c r="K25" i="1" s="1"/>
  <c r="R21" i="1"/>
  <c r="I22" i="1" s="1"/>
  <c r="K22" i="1" s="1"/>
  <c r="R39" i="1"/>
  <c r="R38" i="1"/>
  <c r="I39" i="1" s="1"/>
  <c r="K39" i="1" s="1"/>
  <c r="R37" i="1"/>
  <c r="I38" i="1" s="1"/>
  <c r="K38" i="1" s="1"/>
  <c r="R35" i="1"/>
  <c r="I36" i="1" s="1"/>
  <c r="K36" i="1" s="1"/>
  <c r="R34" i="1"/>
  <c r="I35" i="1" s="1"/>
  <c r="K35" i="1" s="1"/>
  <c r="R36" i="1"/>
  <c r="I37" i="1" s="1"/>
  <c r="K37" i="1" s="1"/>
  <c r="N34" i="1"/>
  <c r="L34" i="1" s="1"/>
  <c r="M34" i="1"/>
  <c r="N27" i="1"/>
  <c r="M27" i="1"/>
  <c r="M7" i="1"/>
  <c r="N7" i="1"/>
  <c r="R7" i="1"/>
  <c r="I8" i="1" s="1"/>
  <c r="K8" i="1" s="1"/>
  <c r="R11" i="1"/>
  <c r="R10" i="1"/>
  <c r="I11" i="1" s="1"/>
  <c r="R8" i="1"/>
  <c r="I9" i="1" s="1"/>
  <c r="K9" i="1" s="1"/>
  <c r="R9" i="1"/>
  <c r="I10" i="1" s="1"/>
  <c r="K10" i="1" s="1"/>
  <c r="U40" i="1"/>
  <c r="P40" i="1"/>
  <c r="L7" i="1" l="1"/>
  <c r="L27" i="1"/>
  <c r="L26" i="1"/>
  <c r="O32" i="1"/>
  <c r="Q40" i="1"/>
  <c r="P41" i="1" s="1"/>
  <c r="L13" i="1"/>
  <c r="N11" i="1"/>
  <c r="K11" i="1"/>
  <c r="L19" i="1"/>
  <c r="M37" i="1"/>
  <c r="N37" i="1"/>
  <c r="L37" i="1" s="1"/>
  <c r="N29" i="1"/>
  <c r="M29" i="1"/>
  <c r="M17" i="1"/>
  <c r="N17" i="1"/>
  <c r="N25" i="1"/>
  <c r="L25" i="1" s="1"/>
  <c r="M25" i="1"/>
  <c r="N31" i="1"/>
  <c r="M31" i="1"/>
  <c r="M14" i="1"/>
  <c r="L14" i="1" s="1"/>
  <c r="N14" i="1"/>
  <c r="N35" i="1"/>
  <c r="M35" i="1"/>
  <c r="N36" i="1"/>
  <c r="L36" i="1" s="1"/>
  <c r="M36" i="1"/>
  <c r="N39" i="1"/>
  <c r="M39" i="1"/>
  <c r="N22" i="1"/>
  <c r="L22" i="1" s="1"/>
  <c r="M22" i="1"/>
  <c r="M24" i="1"/>
  <c r="L24" i="1" s="1"/>
  <c r="N24" i="1"/>
  <c r="N18" i="1"/>
  <c r="M18" i="1"/>
  <c r="L18" i="1" s="1"/>
  <c r="N30" i="1"/>
  <c r="M30" i="1"/>
  <c r="N38" i="1"/>
  <c r="L38" i="1" s="1"/>
  <c r="M38" i="1"/>
  <c r="N21" i="1"/>
  <c r="M21" i="1"/>
  <c r="L21" i="1" s="1"/>
  <c r="N23" i="1"/>
  <c r="L23" i="1" s="1"/>
  <c r="M23" i="1"/>
  <c r="N32" i="1"/>
  <c r="M32" i="1"/>
  <c r="M16" i="1"/>
  <c r="N16" i="1"/>
  <c r="M15" i="1"/>
  <c r="N15" i="1"/>
  <c r="M28" i="1"/>
  <c r="N28" i="1"/>
  <c r="M9" i="1"/>
  <c r="N9" i="1"/>
  <c r="M8" i="1"/>
  <c r="N8" i="1"/>
  <c r="M10" i="1"/>
  <c r="N10" i="1"/>
  <c r="L5" i="1"/>
  <c r="M11" i="1"/>
  <c r="L11" i="1" s="1"/>
  <c r="L17" i="1" l="1"/>
  <c r="L9" i="1"/>
  <c r="L16" i="1"/>
  <c r="L39" i="1"/>
  <c r="L35" i="1"/>
  <c r="L31" i="1"/>
  <c r="L30" i="1"/>
  <c r="L29" i="1"/>
  <c r="L28" i="1"/>
  <c r="L32" i="1"/>
  <c r="L15" i="1"/>
  <c r="L8" i="1"/>
  <c r="L10" i="1"/>
  <c r="L40" i="1" l="1"/>
</calcChain>
</file>

<file path=xl/sharedStrings.xml><?xml version="1.0" encoding="utf-8"?>
<sst xmlns="http://schemas.openxmlformats.org/spreadsheetml/2006/main" count="76" uniqueCount="40">
  <si>
    <t>勤怠管理表</t>
    <rPh sb="0" eb="5">
      <t>キンタイカンリヒョウ</t>
    </rPh>
    <phoneticPr fontId="2"/>
  </si>
  <si>
    <t>氏名</t>
    <rPh sb="0" eb="2">
      <t>シメイ</t>
    </rPh>
    <phoneticPr fontId="2"/>
  </si>
  <si>
    <t>日</t>
  </si>
  <si>
    <t>曜日</t>
    <rPh sb="0" eb="2">
      <t>ヨウビ</t>
    </rPh>
    <phoneticPr fontId="2"/>
  </si>
  <si>
    <t>日</t>
    <rPh sb="0" eb="1">
      <t>ニチ</t>
    </rPh>
    <phoneticPr fontId="2"/>
  </si>
  <si>
    <t>所定労働
時間</t>
    <rPh sb="0" eb="2">
      <t>ショテイ</t>
    </rPh>
    <rPh sb="2" eb="4">
      <t>ロウドウ</t>
    </rPh>
    <rPh sb="5" eb="7">
      <t>ジカン</t>
    </rPh>
    <phoneticPr fontId="2"/>
  </si>
  <si>
    <t>始業時刻</t>
    <rPh sb="0" eb="4">
      <t>シギョウジコク</t>
    </rPh>
    <phoneticPr fontId="2"/>
  </si>
  <si>
    <t>終業時刻</t>
    <rPh sb="0" eb="4">
      <t>シュウギョウジコク</t>
    </rPh>
    <phoneticPr fontId="2"/>
  </si>
  <si>
    <t>休憩時間</t>
    <rPh sb="0" eb="2">
      <t>キュウケイ</t>
    </rPh>
    <rPh sb="2" eb="4">
      <t>ジカン</t>
    </rPh>
    <phoneticPr fontId="2"/>
  </si>
  <si>
    <t>法内残業</t>
    <rPh sb="0" eb="2">
      <t>ホウナイ</t>
    </rPh>
    <rPh sb="2" eb="4">
      <t>ザンギョウ</t>
    </rPh>
    <phoneticPr fontId="2"/>
  </si>
  <si>
    <t>深夜労働</t>
    <rPh sb="0" eb="2">
      <t>シンヤ</t>
    </rPh>
    <rPh sb="2" eb="4">
      <t>ロウドウ</t>
    </rPh>
    <phoneticPr fontId="2"/>
  </si>
  <si>
    <t>休日労働</t>
    <rPh sb="0" eb="2">
      <t>キュウジツ</t>
    </rPh>
    <rPh sb="2" eb="4">
      <t>ロウドウ</t>
    </rPh>
    <phoneticPr fontId="2"/>
  </si>
  <si>
    <t>備考</t>
    <rPh sb="0" eb="2">
      <t>ビコウ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</si>
  <si>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</si>
  <si>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</si>
  <si>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</si>
  <si>
    <t>金</t>
  </si>
  <si>
    <t>土</t>
  </si>
  <si>
    <t>月</t>
  </si>
  <si>
    <t>火</t>
  </si>
  <si>
    <t>水</t>
  </si>
  <si>
    <t>合計</t>
    <rPh sb="0" eb="2">
      <t>ゴウケイ</t>
    </rPh>
    <phoneticPr fontId="2"/>
  </si>
  <si>
    <t>月</t>
    <phoneticPr fontId="2"/>
  </si>
  <si>
    <t>日8時間超</t>
    <rPh sb="0" eb="1">
      <t>ヒ</t>
    </rPh>
    <rPh sb="2" eb="4">
      <t>ジカン</t>
    </rPh>
    <rPh sb="4" eb="5">
      <t>チョウ</t>
    </rPh>
    <phoneticPr fontId="2"/>
  </si>
  <si>
    <t>週40時間超</t>
    <rPh sb="0" eb="1">
      <t>シュウ</t>
    </rPh>
    <rPh sb="3" eb="5">
      <t>ジカン</t>
    </rPh>
    <rPh sb="5" eb="6">
      <t>チョウ</t>
    </rPh>
    <phoneticPr fontId="2"/>
  </si>
  <si>
    <t>所定休日</t>
  </si>
  <si>
    <t>休日</t>
    <rPh sb="0" eb="2">
      <t>キュウジツ</t>
    </rPh>
    <phoneticPr fontId="2"/>
  </si>
  <si>
    <t>法定休日</t>
  </si>
  <si>
    <t>※所定時間内
の実労働時間</t>
    <rPh sb="1" eb="3">
      <t>ショテイ</t>
    </rPh>
    <rPh sb="3" eb="6">
      <t>ジカンナイ</t>
    </rPh>
    <rPh sb="8" eb="9">
      <t>ジツ</t>
    </rPh>
    <rPh sb="9" eb="11">
      <t>ロウドウ</t>
    </rPh>
    <rPh sb="11" eb="13">
      <t>ジカン</t>
    </rPh>
    <phoneticPr fontId="2"/>
  </si>
  <si>
    <t>実労働時間</t>
    <rPh sb="0" eb="1">
      <t>ジツ</t>
    </rPh>
    <rPh sb="1" eb="3">
      <t>ロウドウ</t>
    </rPh>
    <rPh sb="3" eb="5">
      <t>ジカン</t>
    </rPh>
    <phoneticPr fontId="2"/>
  </si>
  <si>
    <t>※実労働
8時間以上</t>
    <rPh sb="1" eb="4">
      <t>ミノルロウドウ</t>
    </rPh>
    <rPh sb="6" eb="8">
      <t>ジカン</t>
    </rPh>
    <rPh sb="8" eb="10">
      <t>イジョウ</t>
    </rPh>
    <phoneticPr fontId="2"/>
  </si>
  <si>
    <t>※実労働
8時間未満</t>
    <rPh sb="1" eb="2">
      <t>ジツ</t>
    </rPh>
    <rPh sb="2" eb="4">
      <t>ロウドウ</t>
    </rPh>
    <rPh sb="6" eb="8">
      <t>ジカン</t>
    </rPh>
    <rPh sb="8" eb="10">
      <t>ミマン</t>
    </rPh>
    <phoneticPr fontId="2"/>
  </si>
  <si>
    <t>※所定休日
に勤務</t>
    <rPh sb="1" eb="3">
      <t>ショテイ</t>
    </rPh>
    <rPh sb="3" eb="5">
      <t>キュウジツ</t>
    </rPh>
    <rPh sb="7" eb="9">
      <t>キンム</t>
    </rPh>
    <phoneticPr fontId="2"/>
  </si>
  <si>
    <t>※週累計</t>
    <rPh sb="1" eb="2">
      <t>シュウ</t>
    </rPh>
    <rPh sb="2" eb="4">
      <t>ルイケイ</t>
    </rPh>
    <phoneticPr fontId="2"/>
  </si>
  <si>
    <t>※※計算用</t>
    <rPh sb="2" eb="5">
      <t>ケイサンヨウ</t>
    </rPh>
    <phoneticPr fontId="2"/>
  </si>
  <si>
    <t>　</t>
  </si>
  <si>
    <t>※残業合計</t>
    <rPh sb="1" eb="5">
      <t>ザンギョウゴウケイ</t>
    </rPh>
    <phoneticPr fontId="2"/>
  </si>
  <si>
    <t>法定時間外労働</t>
    <rPh sb="0" eb="2">
      <t>ホウテイ</t>
    </rPh>
    <rPh sb="2" eb="5">
      <t>ジカンガイ</t>
    </rPh>
    <rPh sb="5" eb="7">
      <t>ロウドウ</t>
    </rPh>
    <phoneticPr fontId="2"/>
  </si>
  <si>
    <t>法定時間外労働合計　</t>
    <rPh sb="0" eb="2">
      <t>ホウテイ</t>
    </rPh>
    <rPh sb="2" eb="5">
      <t>ジカンガイ</t>
    </rPh>
    <rPh sb="5" eb="9">
      <t>ロウドウゴウケイ</t>
    </rPh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</si>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</sst>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h]:mm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0" tint="-0.499984740745262"/>
      <name val="メイリオ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10"/>
      <color theme="0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8E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3" fillId="0" borderId="11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0" fontId="0" fillId="0" borderId="2" xfId="0" applyBorder="1">
      <alignment vertical="center"/>
    </xf>
    <xf numFmtId="177" fontId="6" fillId="0" borderId="0" xfId="0" applyNumberFormat="1" applyFont="1">
      <alignment vertical="center"/>
    </xf>
    <xf numFmtId="177" fontId="6" fillId="0" borderId="4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177" fontId="6" fillId="0" borderId="5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177" fontId="6" fillId="0" borderId="18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177" fontId="3" fillId="0" borderId="24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0" fontId="3" fillId="0" borderId="24" xfId="0" applyFont="1" applyBorder="1">
      <alignment vertical="center"/>
    </xf>
    <xf numFmtId="177" fontId="3" fillId="2" borderId="4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>
      <alignment vertical="center"/>
    </xf>
    <xf numFmtId="177" fontId="3" fillId="2" borderId="13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20" fontId="3" fillId="0" borderId="5" xfId="0" applyNumberFormat="1" applyFont="1" applyBorder="1" applyAlignment="1" applyProtection="1">
      <alignment horizontal="center" vertical="center"/>
      <protection locked="0"/>
    </xf>
    <xf numFmtId="20" fontId="3" fillId="0" borderId="5" xfId="0" applyNumberFormat="1" applyFont="1" applyBorder="1" applyProtection="1">
      <alignment vertical="center"/>
      <protection locked="0"/>
    </xf>
    <xf numFmtId="177" fontId="3" fillId="0" borderId="5" xfId="0" applyNumberFormat="1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20" fontId="3" fillId="0" borderId="12" xfId="0" applyNumberFormat="1" applyFont="1" applyBorder="1" applyAlignment="1" applyProtection="1">
      <alignment horizontal="center" vertical="center"/>
      <protection locked="0"/>
    </xf>
    <xf numFmtId="20" fontId="3" fillId="0" borderId="12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20" fontId="3" fillId="0" borderId="11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177" fontId="3" fillId="0" borderId="2" xfId="0" applyNumberFormat="1" applyFont="1" applyBorder="1" applyProtection="1">
      <alignment vertical="center"/>
      <protection locked="0"/>
    </xf>
    <xf numFmtId="177" fontId="3" fillId="3" borderId="4" xfId="0" applyNumberFormat="1" applyFont="1" applyFill="1" applyBorder="1">
      <alignment vertical="center"/>
    </xf>
    <xf numFmtId="177" fontId="3" fillId="3" borderId="5" xfId="0" applyNumberFormat="1" applyFont="1" applyFill="1" applyBorder="1">
      <alignment vertical="center"/>
    </xf>
    <xf numFmtId="177" fontId="6" fillId="3" borderId="15" xfId="0" applyNumberFormat="1" applyFont="1" applyFill="1" applyBorder="1">
      <alignment vertical="center"/>
    </xf>
    <xf numFmtId="177" fontId="6" fillId="3" borderId="4" xfId="0" applyNumberFormat="1" applyFont="1" applyFill="1" applyBorder="1">
      <alignment vertical="center"/>
    </xf>
    <xf numFmtId="177" fontId="3" fillId="3" borderId="12" xfId="0" applyNumberFormat="1" applyFont="1" applyFill="1" applyBorder="1">
      <alignment vertical="center"/>
    </xf>
    <xf numFmtId="177" fontId="6" fillId="3" borderId="18" xfId="0" applyNumberFormat="1" applyFont="1" applyFill="1" applyBorder="1">
      <alignment vertical="center"/>
    </xf>
    <xf numFmtId="177" fontId="6" fillId="3" borderId="21" xfId="0" applyNumberFormat="1" applyFont="1" applyFill="1" applyBorder="1">
      <alignment vertical="center"/>
    </xf>
    <xf numFmtId="177" fontId="3" fillId="3" borderId="10" xfId="0" applyNumberFormat="1" applyFont="1" applyFill="1" applyBorder="1">
      <alignment vertical="center"/>
    </xf>
    <xf numFmtId="177" fontId="6" fillId="3" borderId="10" xfId="0" applyNumberFormat="1" applyFont="1" applyFill="1" applyBorder="1">
      <alignment vertical="center"/>
    </xf>
    <xf numFmtId="177" fontId="3" fillId="3" borderId="11" xfId="0" applyNumberFormat="1" applyFont="1" applyFill="1" applyBorder="1">
      <alignment vertical="center"/>
    </xf>
    <xf numFmtId="177" fontId="6" fillId="3" borderId="17" xfId="0" applyNumberFormat="1" applyFont="1" applyFill="1" applyBorder="1">
      <alignment vertical="center"/>
    </xf>
    <xf numFmtId="177" fontId="3" fillId="3" borderId="6" xfId="0" applyNumberFormat="1" applyFont="1" applyFill="1" applyBorder="1">
      <alignment vertical="center"/>
    </xf>
    <xf numFmtId="177" fontId="6" fillId="3" borderId="23" xfId="0" applyNumberFormat="1" applyFont="1" applyFill="1" applyBorder="1">
      <alignment vertical="center"/>
    </xf>
    <xf numFmtId="177" fontId="6" fillId="3" borderId="22" xfId="0" applyNumberFormat="1" applyFont="1" applyFill="1" applyBorder="1">
      <alignment vertical="center"/>
    </xf>
    <xf numFmtId="177" fontId="3" fillId="3" borderId="24" xfId="0" applyNumberFormat="1" applyFont="1" applyFill="1" applyBorder="1">
      <alignment vertical="center"/>
    </xf>
    <xf numFmtId="177" fontId="3" fillId="3" borderId="9" xfId="0" applyNumberFormat="1" applyFont="1" applyFill="1" applyBorder="1">
      <alignment vertical="center"/>
    </xf>
    <xf numFmtId="177" fontId="6" fillId="3" borderId="25" xfId="0" applyNumberFormat="1" applyFont="1" applyFill="1" applyBorder="1">
      <alignment vertical="center"/>
    </xf>
    <xf numFmtId="177" fontId="6" fillId="3" borderId="9" xfId="0" applyNumberFormat="1" applyFont="1" applyFill="1" applyBorder="1">
      <alignment vertical="center"/>
    </xf>
    <xf numFmtId="177" fontId="6" fillId="4" borderId="15" xfId="0" applyNumberFormat="1" applyFont="1" applyFill="1" applyBorder="1" applyAlignment="1">
      <alignment horizontal="center" vertical="center" wrapText="1"/>
    </xf>
    <xf numFmtId="177" fontId="6" fillId="4" borderId="4" xfId="0" applyNumberFormat="1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/>
    </xf>
    <xf numFmtId="177" fontId="6" fillId="4" borderId="15" xfId="0" applyNumberFormat="1" applyFont="1" applyFill="1" applyBorder="1" applyAlignment="1">
      <alignment horizontal="center" vertical="center"/>
    </xf>
    <xf numFmtId="177" fontId="6" fillId="4" borderId="4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 wrapText="1"/>
    </xf>
    <xf numFmtId="177" fontId="6" fillId="4" borderId="14" xfId="0" applyNumberFormat="1" applyFont="1" applyFill="1" applyBorder="1" applyAlignment="1">
      <alignment horizontal="center" vertical="center" wrapText="1"/>
    </xf>
    <xf numFmtId="177" fontId="3" fillId="4" borderId="11" xfId="0" applyNumberFormat="1" applyFont="1" applyFill="1" applyBorder="1" applyAlignment="1">
      <alignment horizontal="center" vertical="center" wrapText="1"/>
    </xf>
    <xf numFmtId="177" fontId="3" fillId="5" borderId="5" xfId="0" applyNumberFormat="1" applyFont="1" applyFill="1" applyBorder="1">
      <alignment vertical="center"/>
    </xf>
    <xf numFmtId="177" fontId="3" fillId="5" borderId="12" xfId="0" applyNumberFormat="1" applyFont="1" applyFill="1" applyBorder="1">
      <alignment vertical="center"/>
    </xf>
    <xf numFmtId="177" fontId="3" fillId="5" borderId="6" xfId="0" applyNumberFormat="1" applyFont="1" applyFill="1" applyBorder="1">
      <alignment vertical="center"/>
    </xf>
    <xf numFmtId="177" fontId="3" fillId="5" borderId="9" xfId="0" applyNumberFormat="1" applyFont="1" applyFill="1" applyBorder="1">
      <alignment vertical="center"/>
    </xf>
    <xf numFmtId="177" fontId="3" fillId="4" borderId="14" xfId="0" applyNumberFormat="1" applyFont="1" applyFill="1" applyBorder="1" applyAlignment="1">
      <alignment horizontal="center" vertical="center"/>
    </xf>
    <xf numFmtId="177" fontId="3" fillId="4" borderId="11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4" borderId="3" xfId="0" applyNumberFormat="1" applyFont="1" applyFill="1" applyBorder="1" applyAlignment="1">
      <alignment horizontal="center" vertical="center" wrapText="1"/>
    </xf>
    <xf numFmtId="177" fontId="3" fillId="4" borderId="4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</dxfs>
  <tableStyles count="0" defaultTableStyle="TableStyleMedium2" defaultPivotStyle="PivotStyleLight16"/>
  <colors>
    <mruColors>
      <color rgb="FFECF8EE"/>
      <color rgb="FFE9F7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1A68-2FCA-4306-BD8C-90611657C30B}">
  <dimension ref="A1:Z46"/>
  <sheetViews>
    <sheetView tabSelected="1" workbookViewId="0">
      <pane ySplit="4" topLeftCell="A5" activePane="bottomLeft" state="frozen"/>
      <selection pane="bottomLeft" activeCell="L44" sqref="L44"/>
    </sheetView>
  </sheetViews>
  <sheetFormatPr defaultRowHeight="18.75" x14ac:dyDescent="0.4"/>
  <cols>
    <col min="1" max="1" width="4.125" style="8" customWidth="1"/>
    <col min="2" max="2" width="4" style="8" customWidth="1"/>
    <col min="3" max="4" width="7.625" style="8" customWidth="1"/>
    <col min="5" max="6" width="9.125" bestFit="1" customWidth="1"/>
    <col min="7" max="7" width="9.125" style="9" bestFit="1" customWidth="1"/>
    <col min="8" max="8" width="10" style="9" customWidth="1"/>
    <col min="9" max="11" width="10" style="17" hidden="1" customWidth="1"/>
    <col min="12" max="12" width="8.75" style="9" customWidth="1"/>
    <col min="13" max="15" width="8.375" style="17" hidden="1" customWidth="1"/>
    <col min="16" max="17" width="10" style="9" customWidth="1"/>
    <col min="18" max="19" width="10" style="17" hidden="1" customWidth="1"/>
    <col min="20" max="21" width="9.125" style="9" bestFit="1" customWidth="1"/>
    <col min="22" max="22" width="13.25" customWidth="1"/>
  </cols>
  <sheetData>
    <row r="1" spans="1:26" ht="26.25" customHeight="1" thickBot="1" x14ac:dyDescent="0.45">
      <c r="A1" s="93">
        <v>45566</v>
      </c>
      <c r="B1" s="93"/>
      <c r="C1" s="93"/>
      <c r="D1" s="93"/>
      <c r="E1" s="94" t="s">
        <v>0</v>
      </c>
      <c r="F1" s="94"/>
      <c r="G1" s="1"/>
      <c r="H1" s="1"/>
      <c r="I1" s="13"/>
      <c r="J1" s="13"/>
      <c r="K1" s="13"/>
      <c r="L1" s="1"/>
      <c r="M1" s="13"/>
      <c r="N1" s="13"/>
      <c r="O1" s="13"/>
      <c r="P1" s="2"/>
      <c r="Q1" s="2"/>
      <c r="R1" s="18"/>
      <c r="S1" s="18"/>
      <c r="T1" s="38" t="s">
        <v>1</v>
      </c>
      <c r="U1" s="55"/>
      <c r="V1" s="56"/>
    </row>
    <row r="2" spans="1:26" ht="9.75" customHeight="1" x14ac:dyDescent="0.4">
      <c r="A2" s="26"/>
      <c r="B2" s="26"/>
      <c r="C2" s="3"/>
      <c r="D2" s="4"/>
      <c r="E2" s="3"/>
      <c r="F2" s="3"/>
      <c r="G2" s="1"/>
      <c r="H2" s="1"/>
      <c r="I2" s="13"/>
      <c r="J2" s="13"/>
      <c r="K2" s="13"/>
      <c r="L2" s="1"/>
      <c r="M2" s="13"/>
      <c r="N2" s="13"/>
      <c r="O2" s="13"/>
      <c r="P2" s="1"/>
      <c r="Q2" s="1"/>
      <c r="R2" s="13"/>
      <c r="S2" s="13"/>
      <c r="T2" s="1"/>
      <c r="U2" s="1"/>
      <c r="V2" s="3"/>
    </row>
    <row r="3" spans="1:26" ht="18" customHeight="1" x14ac:dyDescent="0.4">
      <c r="A3" s="95" t="s">
        <v>4</v>
      </c>
      <c r="B3" s="95" t="s">
        <v>3</v>
      </c>
      <c r="C3" s="95" t="s">
        <v>26</v>
      </c>
      <c r="D3" s="97" t="s">
        <v>5</v>
      </c>
      <c r="E3" s="95" t="s">
        <v>6</v>
      </c>
      <c r="F3" s="95" t="s">
        <v>7</v>
      </c>
      <c r="G3" s="87" t="s">
        <v>8</v>
      </c>
      <c r="H3" s="87" t="s">
        <v>29</v>
      </c>
      <c r="I3" s="75" t="s">
        <v>28</v>
      </c>
      <c r="J3" s="76" t="s">
        <v>34</v>
      </c>
      <c r="K3" s="76" t="s">
        <v>36</v>
      </c>
      <c r="L3" s="87" t="s">
        <v>9</v>
      </c>
      <c r="M3" s="77"/>
      <c r="N3" s="77"/>
      <c r="O3" s="77"/>
      <c r="P3" s="91" t="s">
        <v>37</v>
      </c>
      <c r="Q3" s="92"/>
      <c r="R3" s="75"/>
      <c r="S3" s="76"/>
      <c r="T3" s="87" t="s">
        <v>10</v>
      </c>
      <c r="U3" s="87" t="s">
        <v>11</v>
      </c>
      <c r="V3" s="87" t="s">
        <v>12</v>
      </c>
    </row>
    <row r="4" spans="1:26" ht="17.25" customHeight="1" x14ac:dyDescent="0.4">
      <c r="A4" s="96"/>
      <c r="B4" s="96"/>
      <c r="C4" s="96"/>
      <c r="D4" s="98"/>
      <c r="E4" s="96"/>
      <c r="F4" s="96"/>
      <c r="G4" s="88"/>
      <c r="H4" s="88"/>
      <c r="I4" s="78"/>
      <c r="J4" s="79"/>
      <c r="K4" s="79"/>
      <c r="L4" s="88"/>
      <c r="M4" s="80" t="s">
        <v>30</v>
      </c>
      <c r="N4" s="80" t="s">
        <v>31</v>
      </c>
      <c r="O4" s="81" t="s">
        <v>32</v>
      </c>
      <c r="P4" s="82" t="s">
        <v>23</v>
      </c>
      <c r="Q4" s="82" t="s">
        <v>24</v>
      </c>
      <c r="R4" s="75" t="s">
        <v>33</v>
      </c>
      <c r="S4" s="76" t="s">
        <v>34</v>
      </c>
      <c r="T4" s="88"/>
      <c r="U4" s="88"/>
      <c r="V4" s="88"/>
    </row>
    <row r="5" spans="1:26" ht="15.95" customHeight="1" x14ac:dyDescent="0.4">
      <c r="A5" s="39"/>
      <c r="B5" s="39" t="s">
        <v>39</v>
      </c>
      <c r="C5" s="39" t="s">
        <v>27</v>
      </c>
      <c r="D5" s="40"/>
      <c r="E5" s="41"/>
      <c r="F5" s="42"/>
      <c r="G5" s="42"/>
      <c r="H5" s="5">
        <f t="shared" ref="H5" si="0">IFERROR(IF(E5&gt;F5,F5+1-E5-G5,F5-E5-G5),"")</f>
        <v>0</v>
      </c>
      <c r="I5" s="24" t="str">
        <f>IF(SUM(0,J5)&gt;1/24*40,1/24*40-1/24*0,J5)</f>
        <v/>
      </c>
      <c r="J5" s="14" t="str">
        <f>IF(AND(D5&gt;TIME(0,0,59), H5&gt;TIME(0,0,59)),IF(H5&lt;TIME(8,0,0),H5,D5),"")</f>
        <v/>
      </c>
      <c r="K5" s="14">
        <f>IF(I5="",H5,H5-I5)</f>
        <v>0</v>
      </c>
      <c r="L5" s="83" t="str">
        <f t="shared" ref="L5:L39" si="1">IF(C5="所定休日",O5, IF(H5&gt;TIME(7,59,59),M5,N5))</f>
        <v/>
      </c>
      <c r="M5" s="19" t="str">
        <f>IF(I5&gt;TIME(0,0,59),IF(I5=D5,IF(D5&gt;TIME(0,0,59),IF(AND(D5&lt;TIME(8,0,0),D5&lt;H5,H5&gt;TIME(7,59,59)),TIME(8,0,0)-D5,""),""),""),"")</f>
        <v/>
      </c>
      <c r="N5" s="20" t="str">
        <f t="shared" ref="N5:N39" si="2">IF(I5&gt;TIME(0,0,59),IF(I5=D5, IF(D5&gt;TIME(0,0,59),IF(AND(D5&lt;TIME(8,0,0),D5&lt;H5,H5&lt;TIME(8,0,0)), H5-D5,""),""),""),"")</f>
        <v/>
      </c>
      <c r="O5" s="19" t="str">
        <f t="shared" ref="O5:O9" si="3">IF(C5="所定休日",IF(Q5&gt;TIME(0,0,59),IF(H5&lt;TIME(8,0,0),H5-Q5,TIME(8,0,0)-Q5),IF(H5&lt;TIME(8,0,0),H5,TIME(8,0,0))),"" )</f>
        <v/>
      </c>
      <c r="P5" s="57" t="str">
        <f t="shared" ref="P5:P18" si="4">IF(C5="法定休日","",IF(H5-"8:00"&gt;TIME(0,0,59),H5-"8:00",""))</f>
        <v/>
      </c>
      <c r="Q5" s="58"/>
      <c r="R5" s="59">
        <f>IF(S5&gt;(1/24*40),(1/24*40),S5)</f>
        <v>0</v>
      </c>
      <c r="S5" s="60">
        <f>IF(C5="法定休日",TIME(0,0,0),IF(D5&gt;TIME(0,0,59),IF(H5&gt;D5,TIME(8,0,0),H5),IF(H5&lt;TIME(8,0,0),H5,TIME(8,0,0))))</f>
        <v>0</v>
      </c>
      <c r="T5" s="58" t="str">
        <f t="shared" ref="T5:T37" si="5">IF(AND(E5&lt;TIME(22,0,1),F5&lt;TIME(5,0,1),E5&gt;F5),F5+1-"22:00",IF(AND(E5&gt;TIME(4,59,59),F5&gt;TIME(21,59,59)),F5-"22:00",IF(AND(E5&gt;F5,E5&lt;TIME(21,59,59),F5&gt;TIME(4,59,59)),TIME(7,0,0),IF(TRUE,"",""))))</f>
        <v/>
      </c>
      <c r="U5" s="58">
        <f>IF(AND(C5="法定休日",H5&lt;&gt;""),H5,"")</f>
        <v>0</v>
      </c>
      <c r="V5" s="51"/>
    </row>
    <row r="6" spans="1:26" ht="15.95" customHeight="1" x14ac:dyDescent="0.4">
      <c r="A6" s="39"/>
      <c r="B6" s="39" t="s">
        <v>22</v>
      </c>
      <c r="C6" s="39"/>
      <c r="D6" s="40">
        <v>0.33333333333333331</v>
      </c>
      <c r="E6" s="41"/>
      <c r="F6" s="42"/>
      <c r="G6" s="42"/>
      <c r="H6" s="5">
        <f t="shared" ref="H6" si="6">IFERROR(IF(E6&gt;F6,F6+1-E6-G6,F6-E6-G6),"")</f>
        <v>0</v>
      </c>
      <c r="I6" s="24" t="str">
        <f>IF(SUM(R5,J6)&gt;1/24*40,1/24*40-R5,J6)</f>
        <v/>
      </c>
      <c r="J6" s="14" t="str">
        <f t="shared" ref="J6:J10" si="7">IF(AND(D6&gt;TIME(0,0,59), H6&gt;TIME(0,0,59)),IF(H6&lt;TIME(8,0,0),H6,D6),"")</f>
        <v/>
      </c>
      <c r="K6" s="14">
        <f t="shared" ref="K6:K39" si="8">IF(I6="",H6,H6-I6)</f>
        <v>0</v>
      </c>
      <c r="L6" s="83" t="str">
        <f t="shared" si="1"/>
        <v/>
      </c>
      <c r="M6" s="19" t="str">
        <f t="shared" ref="M6:M11" si="9">IF(I6&gt;TIME(0,0,59),IF(I6=D6,IF(D6&gt;TIME(0,0,59),IF(AND(D6&lt;TIME(8,0,0),D6&lt;H6,H6&gt;TIME(7,59,59)),TIME(8,0,0)-D6,""),""),""),"")</f>
        <v/>
      </c>
      <c r="N6" s="20" t="str">
        <f t="shared" si="2"/>
        <v/>
      </c>
      <c r="O6" s="19" t="str">
        <f t="shared" si="3"/>
        <v/>
      </c>
      <c r="P6" s="57" t="str">
        <f t="shared" si="4"/>
        <v/>
      </c>
      <c r="Q6" s="58"/>
      <c r="R6" s="59">
        <f>IF(SUM($S$5:S6)&gt;(1/24*40),(1/24*40),SUM($S$5:S6))</f>
        <v>0</v>
      </c>
      <c r="S6" s="60">
        <f t="shared" ref="S6:S39" si="10">IF(C6="法定休日",TIME(0,0,0),IF(D6&gt;TIME(0,0,59),IF(H6&gt;D6,TIME(8,0,0),H6),IF(H6&lt;TIME(8,0,0),H6,TIME(8,0,0))))</f>
        <v>0</v>
      </c>
      <c r="T6" s="58" t="str">
        <f t="shared" si="5"/>
        <v/>
      </c>
      <c r="U6" s="58" t="str">
        <f t="shared" ref="U6:U39" si="11">IF(AND(C6="法定休日",H6&lt;&gt;""),H6,"")</f>
        <v/>
      </c>
      <c r="V6" s="51"/>
      <c r="X6" s="9"/>
    </row>
    <row r="7" spans="1:26" ht="15.95" customHeight="1" x14ac:dyDescent="0.4">
      <c r="A7" s="39">
        <v>1</v>
      </c>
      <c r="B7" s="39" t="s">
        <v>13</v>
      </c>
      <c r="C7" s="39"/>
      <c r="D7" s="40">
        <v>0.33333333333333331</v>
      </c>
      <c r="E7" s="41"/>
      <c r="F7" s="42"/>
      <c r="G7" s="42"/>
      <c r="H7" s="5">
        <f t="shared" ref="H7:H37" si="12">IFERROR(IF(E7&gt;F7,F7+1-E7-G7,F7-E7-G7),"")</f>
        <v>0</v>
      </c>
      <c r="I7" s="24" t="str">
        <f t="shared" ref="I7:I10" si="13">IF(SUM(R6,J7)&gt;1/24*40,1/24*40-R6,J7)</f>
        <v/>
      </c>
      <c r="J7" s="14" t="str">
        <f t="shared" si="7"/>
        <v/>
      </c>
      <c r="K7" s="14">
        <f t="shared" si="8"/>
        <v>0</v>
      </c>
      <c r="L7" s="83" t="str">
        <f t="shared" si="1"/>
        <v/>
      </c>
      <c r="M7" s="19" t="str">
        <f t="shared" si="9"/>
        <v/>
      </c>
      <c r="N7" s="20" t="str">
        <f t="shared" si="2"/>
        <v/>
      </c>
      <c r="O7" s="19" t="str">
        <f t="shared" si="3"/>
        <v/>
      </c>
      <c r="P7" s="57" t="str">
        <f t="shared" si="4"/>
        <v/>
      </c>
      <c r="Q7" s="58"/>
      <c r="R7" s="59">
        <f>IF(SUM($S$5:S7)&gt;(1/24*40),(1/24*40),SUM($S$5:S7))</f>
        <v>0</v>
      </c>
      <c r="S7" s="60">
        <f t="shared" si="10"/>
        <v>0</v>
      </c>
      <c r="T7" s="58" t="str">
        <f t="shared" si="5"/>
        <v/>
      </c>
      <c r="U7" s="58" t="str">
        <f t="shared" si="11"/>
        <v/>
      </c>
      <c r="V7" s="51"/>
    </row>
    <row r="8" spans="1:26" ht="15.95" customHeight="1" x14ac:dyDescent="0.4">
      <c r="A8" s="39">
        <v>2</v>
      </c>
      <c r="B8" s="39" t="s">
        <v>14</v>
      </c>
      <c r="C8" s="39" t="s">
        <v>35</v>
      </c>
      <c r="D8" s="40">
        <v>0.33333333333333331</v>
      </c>
      <c r="E8" s="41"/>
      <c r="F8" s="42"/>
      <c r="G8" s="42"/>
      <c r="H8" s="5">
        <f t="shared" si="12"/>
        <v>0</v>
      </c>
      <c r="I8" s="24" t="str">
        <f t="shared" si="13"/>
        <v/>
      </c>
      <c r="J8" s="14" t="str">
        <f>IF(AND(D8&gt;TIME(0,0,59), H8&gt;TIME(0,0,59)),IF(H8&lt;TIME(8,0,0),H8,D8),"")</f>
        <v/>
      </c>
      <c r="K8" s="14">
        <f t="shared" si="8"/>
        <v>0</v>
      </c>
      <c r="L8" s="83" t="str">
        <f t="shared" si="1"/>
        <v/>
      </c>
      <c r="M8" s="19" t="str">
        <f t="shared" si="9"/>
        <v/>
      </c>
      <c r="N8" s="20" t="str">
        <f t="shared" si="2"/>
        <v/>
      </c>
      <c r="O8" s="19" t="str">
        <f t="shared" si="3"/>
        <v/>
      </c>
      <c r="P8" s="57" t="str">
        <f t="shared" si="4"/>
        <v/>
      </c>
      <c r="Q8" s="58"/>
      <c r="R8" s="59">
        <f>IF(SUM($S$5:S8)&gt;(1/24*40),(1/24*40),SUM($S$5:S8))</f>
        <v>0</v>
      </c>
      <c r="S8" s="60">
        <f t="shared" si="10"/>
        <v>0</v>
      </c>
      <c r="T8" s="58" t="str">
        <f t="shared" si="5"/>
        <v/>
      </c>
      <c r="U8" s="58" t="str">
        <f t="shared" si="11"/>
        <v/>
      </c>
      <c r="V8" s="51"/>
    </row>
    <row r="9" spans="1:26" ht="15.95" customHeight="1" x14ac:dyDescent="0.4">
      <c r="A9" s="39">
        <v>3</v>
      </c>
      <c r="B9" s="39" t="s">
        <v>15</v>
      </c>
      <c r="C9" s="39" t="s">
        <v>35</v>
      </c>
      <c r="D9" s="40">
        <v>0.33333333333333331</v>
      </c>
      <c r="E9" s="41"/>
      <c r="F9" s="42"/>
      <c r="G9" s="42"/>
      <c r="H9" s="5">
        <f t="shared" si="12"/>
        <v>0</v>
      </c>
      <c r="I9" s="24" t="str">
        <f t="shared" si="13"/>
        <v/>
      </c>
      <c r="J9" s="14" t="str">
        <f t="shared" si="7"/>
        <v/>
      </c>
      <c r="K9" s="14">
        <f t="shared" si="8"/>
        <v>0</v>
      </c>
      <c r="L9" s="83" t="str">
        <f t="shared" si="1"/>
        <v/>
      </c>
      <c r="M9" s="19" t="str">
        <f t="shared" si="9"/>
        <v/>
      </c>
      <c r="N9" s="20" t="str">
        <f t="shared" si="2"/>
        <v/>
      </c>
      <c r="O9" s="19" t="str">
        <f t="shared" si="3"/>
        <v/>
      </c>
      <c r="P9" s="57" t="str">
        <f t="shared" si="4"/>
        <v/>
      </c>
      <c r="Q9" s="58"/>
      <c r="R9" s="59">
        <f>IF(SUM($S$5:S9)&gt;(1/24*40),(1/24*40),SUM($S$5:S9))</f>
        <v>0</v>
      </c>
      <c r="S9" s="60">
        <f t="shared" si="10"/>
        <v>0</v>
      </c>
      <c r="T9" s="58" t="str">
        <f t="shared" si="5"/>
        <v/>
      </c>
      <c r="U9" s="58" t="str">
        <f t="shared" si="11"/>
        <v/>
      </c>
      <c r="V9" s="42"/>
    </row>
    <row r="10" spans="1:26" ht="15.95" customHeight="1" x14ac:dyDescent="0.4">
      <c r="A10" s="39">
        <v>4</v>
      </c>
      <c r="B10" s="39" t="s">
        <v>16</v>
      </c>
      <c r="C10" s="39"/>
      <c r="D10" s="40">
        <v>0.33333333333333331</v>
      </c>
      <c r="E10" s="41"/>
      <c r="F10" s="42"/>
      <c r="G10" s="42"/>
      <c r="H10" s="5">
        <f t="shared" si="12"/>
        <v>0</v>
      </c>
      <c r="I10" s="24" t="str">
        <f t="shared" si="13"/>
        <v/>
      </c>
      <c r="J10" s="14" t="str">
        <f t="shared" si="7"/>
        <v/>
      </c>
      <c r="K10" s="14">
        <f t="shared" si="8"/>
        <v>0</v>
      </c>
      <c r="L10" s="83" t="str">
        <f t="shared" si="1"/>
        <v/>
      </c>
      <c r="M10" s="19" t="str">
        <f t="shared" si="9"/>
        <v/>
      </c>
      <c r="N10" s="20" t="str">
        <f t="shared" si="2"/>
        <v/>
      </c>
      <c r="O10" s="19" t="str">
        <f>IF(C10="所定休日",IF(Q10&gt;TIME(0,0,59),IF(H10&lt;TIME(8,0,0),H10-Q10,TIME(8,0,0)-Q10),IF(H10&lt;TIME(8,0,0),H10,TIME(8,0,0))),"" )</f>
        <v/>
      </c>
      <c r="P10" s="57" t="str">
        <f t="shared" si="4"/>
        <v/>
      </c>
      <c r="Q10" s="58"/>
      <c r="R10" s="59">
        <f>IF(SUM($S$5:S10)&gt;(1/24*40),(1/24*40),SUM($S$5:S10))</f>
        <v>0</v>
      </c>
      <c r="S10" s="60">
        <f t="shared" si="10"/>
        <v>0</v>
      </c>
      <c r="T10" s="58" t="str">
        <f t="shared" si="5"/>
        <v/>
      </c>
      <c r="U10" s="58" t="str">
        <f t="shared" si="11"/>
        <v/>
      </c>
      <c r="V10" s="51"/>
    </row>
    <row r="11" spans="1:26" ht="15.95" customHeight="1" thickBot="1" x14ac:dyDescent="0.45">
      <c r="A11" s="43">
        <v>5</v>
      </c>
      <c r="B11" s="43" t="s">
        <v>17</v>
      </c>
      <c r="C11" s="43" t="s">
        <v>25</v>
      </c>
      <c r="D11" s="44"/>
      <c r="E11" s="45"/>
      <c r="F11" s="46"/>
      <c r="G11" s="46"/>
      <c r="H11" s="11">
        <f t="shared" si="12"/>
        <v>0</v>
      </c>
      <c r="I11" s="23" t="str">
        <f>IF(SUM(R10,J11)&gt;1/24*40,1/24*40-R10,J11)</f>
        <v/>
      </c>
      <c r="J11" s="15" t="str">
        <f>IF(AND(D11&gt;TIME(0,0,59), H11&gt;TIME(0,0,59)),IF(H11&lt;TIME(8,0,0),H11,D11),"")</f>
        <v/>
      </c>
      <c r="K11" s="21">
        <f t="shared" si="8"/>
        <v>0</v>
      </c>
      <c r="L11" s="84">
        <f t="shared" si="1"/>
        <v>0</v>
      </c>
      <c r="M11" s="21" t="str">
        <f t="shared" si="9"/>
        <v/>
      </c>
      <c r="N11" s="21" t="str">
        <f t="shared" si="2"/>
        <v/>
      </c>
      <c r="O11" s="22">
        <f>FLOOR(IF(C11="所定休日",IF(Q11&gt;TIME(0,0,59),IF(H11&lt;TIME(8,0,0),H11-Q11,TIME(8,0,0)-Q11),IF(H11&lt;TIME(8,0,0),H11,TIME(8,0,0))),"" )+1/86400,1/1440)</f>
        <v>0</v>
      </c>
      <c r="P11" s="61" t="str">
        <f t="shared" si="4"/>
        <v/>
      </c>
      <c r="Q11" s="61">
        <f>IF(SUM(H5:H11)-SUM(U5:U11)-1/24*40&gt;TIME(0,0,1),IF(SUM(H5:H11)-SUM(U5:U11)-1/24*40-SUM(P5:P11)&gt;TIME(0,0,59),SUM(H5:H11)-SUM(U5:U11)-1/24*40-SUM(P5:P11),TIME(0,0,0)),TIME(0,0,0))</f>
        <v>0</v>
      </c>
      <c r="R11" s="62">
        <f>IF(SUM($S$5:S11)&gt;(1/24*40),(1/24*40),SUM($S$5:S11))</f>
        <v>0</v>
      </c>
      <c r="S11" s="63">
        <f t="shared" si="10"/>
        <v>0</v>
      </c>
      <c r="T11" s="61" t="str">
        <f t="shared" si="5"/>
        <v/>
      </c>
      <c r="U11" s="61" t="str">
        <f t="shared" si="11"/>
        <v/>
      </c>
      <c r="V11" s="52"/>
      <c r="X11" s="9"/>
      <c r="Y11" s="9"/>
      <c r="Z11" s="9"/>
    </row>
    <row r="12" spans="1:26" ht="15.95" customHeight="1" x14ac:dyDescent="0.4">
      <c r="A12" s="47">
        <v>6</v>
      </c>
      <c r="B12" s="47" t="s">
        <v>2</v>
      </c>
      <c r="C12" s="47" t="s">
        <v>27</v>
      </c>
      <c r="D12" s="47"/>
      <c r="E12" s="48"/>
      <c r="F12" s="49"/>
      <c r="G12" s="49"/>
      <c r="H12" s="10">
        <f t="shared" si="12"/>
        <v>0</v>
      </c>
      <c r="I12" s="24" t="str">
        <f>IF(SUM(0,J12)&gt;1/24*40,1/24*40-"0:00",J12)</f>
        <v/>
      </c>
      <c r="J12" s="14" t="str">
        <f>IF(AND(D12&gt;TIME(0,0,59), H12&gt;TIME(0,0,59)),IF(H12&lt;TIME(8,0,0),H12,D12),"")</f>
        <v/>
      </c>
      <c r="K12" s="16">
        <f t="shared" si="8"/>
        <v>0</v>
      </c>
      <c r="L12" s="83" t="str">
        <f t="shared" si="1"/>
        <v/>
      </c>
      <c r="M12" s="19" t="str">
        <f>IF(I12&gt;TIME(0,0,59),IF(I12=D12,IF(D12&gt;TIME(0,0,59),IF(AND(D12&lt;TIME(8,0,0),D12&lt;H12,H12&gt;TIME(7,59,59)),TIME(8,0,0)-D12,""),""),""),"")</f>
        <v/>
      </c>
      <c r="N12" s="20" t="str">
        <f t="shared" si="2"/>
        <v/>
      </c>
      <c r="O12" s="19" t="str">
        <f t="shared" ref="O12:O16" si="14">IF(C12="所定休日",IF(Q12&gt;TIME(0,0,59),IF(H12&lt;TIME(8,0,0),H12-Q12,TIME(8,0,0)-Q12),IF(H12&lt;TIME(8,0,0),H12,TIME(8,0,0))),"" )</f>
        <v/>
      </c>
      <c r="P12" s="64" t="str">
        <f t="shared" si="4"/>
        <v/>
      </c>
      <c r="Q12" s="58"/>
      <c r="R12" s="59">
        <f>IF(S12&gt;(1/24*40),(1/24*40),S12)</f>
        <v>0</v>
      </c>
      <c r="S12" s="65">
        <f t="shared" si="10"/>
        <v>0</v>
      </c>
      <c r="T12" s="66" t="str">
        <f t="shared" si="5"/>
        <v/>
      </c>
      <c r="U12" s="66">
        <f t="shared" si="11"/>
        <v>0</v>
      </c>
      <c r="V12" s="53"/>
    </row>
    <row r="13" spans="1:26" ht="15.95" customHeight="1" x14ac:dyDescent="0.4">
      <c r="A13" s="39">
        <v>7</v>
      </c>
      <c r="B13" s="39" t="s">
        <v>18</v>
      </c>
      <c r="C13" s="39"/>
      <c r="D13" s="40">
        <v>0.33333333333333331</v>
      </c>
      <c r="E13" s="41"/>
      <c r="F13" s="42"/>
      <c r="G13" s="42"/>
      <c r="H13" s="5">
        <f t="shared" si="12"/>
        <v>0</v>
      </c>
      <c r="I13" s="24" t="str">
        <f>IF(SUM(R12,J13)&gt;1/24*40,1/24*40-R12,J13)</f>
        <v/>
      </c>
      <c r="J13" s="14" t="str">
        <f t="shared" ref="J13:J14" si="15">IF(AND(D13&gt;TIME(0,0,59), H13&gt;TIME(0,0,59)),IF(H13&lt;TIME(8,0,0),H13,D13),"")</f>
        <v/>
      </c>
      <c r="K13" s="14">
        <f t="shared" si="8"/>
        <v>0</v>
      </c>
      <c r="L13" s="83" t="str">
        <f t="shared" si="1"/>
        <v/>
      </c>
      <c r="M13" s="19" t="str">
        <f t="shared" ref="M13:M18" si="16">IF(I13&gt;TIME(0,0,59),IF(I13=D13,IF(D13&gt;TIME(0,0,59),IF(AND(D13&lt;TIME(8,0,0),D13&lt;H13,H13&gt;TIME(7,59,59)),TIME(8,0,0)-D13,""),""),""),"")</f>
        <v/>
      </c>
      <c r="N13" s="20" t="str">
        <f t="shared" si="2"/>
        <v/>
      </c>
      <c r="O13" s="19" t="str">
        <f t="shared" si="14"/>
        <v/>
      </c>
      <c r="P13" s="57" t="str">
        <f t="shared" si="4"/>
        <v/>
      </c>
      <c r="Q13" s="58"/>
      <c r="R13" s="59">
        <f>IF(SUM($S$12:S13)&gt;(1/24*40),(1/24*40),SUM($S$12:S13))</f>
        <v>0</v>
      </c>
      <c r="S13" s="60">
        <f t="shared" si="10"/>
        <v>0</v>
      </c>
      <c r="T13" s="58" t="str">
        <f t="shared" si="5"/>
        <v/>
      </c>
      <c r="U13" s="58" t="str">
        <f t="shared" si="11"/>
        <v/>
      </c>
      <c r="V13" s="51"/>
    </row>
    <row r="14" spans="1:26" ht="15.95" customHeight="1" x14ac:dyDescent="0.4">
      <c r="A14" s="39">
        <v>8</v>
      </c>
      <c r="B14" s="39" t="s">
        <v>19</v>
      </c>
      <c r="C14" s="39"/>
      <c r="D14" s="40">
        <v>0.33333333333333331</v>
      </c>
      <c r="E14" s="41"/>
      <c r="F14" s="42"/>
      <c r="G14" s="42"/>
      <c r="H14" s="5">
        <f t="shared" si="12"/>
        <v>0</v>
      </c>
      <c r="I14" s="24" t="str">
        <f t="shared" ref="I14:I17" si="17">IF(SUM(R13,J14)&gt;1/24*40,1/24*40-R13,J14)</f>
        <v/>
      </c>
      <c r="J14" s="14" t="str">
        <f t="shared" si="15"/>
        <v/>
      </c>
      <c r="K14" s="14">
        <f t="shared" si="8"/>
        <v>0</v>
      </c>
      <c r="L14" s="83" t="str">
        <f t="shared" si="1"/>
        <v/>
      </c>
      <c r="M14" s="19" t="str">
        <f t="shared" si="16"/>
        <v/>
      </c>
      <c r="N14" s="20" t="str">
        <f t="shared" si="2"/>
        <v/>
      </c>
      <c r="O14" s="19" t="str">
        <f t="shared" si="14"/>
        <v/>
      </c>
      <c r="P14" s="57" t="str">
        <f t="shared" si="4"/>
        <v/>
      </c>
      <c r="Q14" s="58"/>
      <c r="R14" s="59">
        <f>IF(SUM($S$12:S14)&gt;(1/24*40),(1/24*40),SUM($S$12:S14))</f>
        <v>0</v>
      </c>
      <c r="S14" s="60">
        <f t="shared" si="10"/>
        <v>0</v>
      </c>
      <c r="T14" s="58" t="str">
        <f t="shared" si="5"/>
        <v/>
      </c>
      <c r="U14" s="58" t="str">
        <f t="shared" si="11"/>
        <v/>
      </c>
      <c r="V14" s="51"/>
    </row>
    <row r="15" spans="1:26" ht="15.95" customHeight="1" x14ac:dyDescent="0.4">
      <c r="A15" s="39">
        <v>9</v>
      </c>
      <c r="B15" s="39" t="s">
        <v>20</v>
      </c>
      <c r="C15" s="39"/>
      <c r="D15" s="40">
        <v>0.33333333333333331</v>
      </c>
      <c r="E15" s="41"/>
      <c r="F15" s="42"/>
      <c r="G15" s="42"/>
      <c r="H15" s="5">
        <f t="shared" si="12"/>
        <v>0</v>
      </c>
      <c r="I15" s="24" t="str">
        <f t="shared" si="17"/>
        <v/>
      </c>
      <c r="J15" s="14" t="str">
        <f>IF(AND(D15&gt;TIME(0,0,59), H15&gt;TIME(0,0,59)),IF(H15&lt;TIME(8,0,0),H15,D15),"")</f>
        <v/>
      </c>
      <c r="K15" s="14">
        <f t="shared" si="8"/>
        <v>0</v>
      </c>
      <c r="L15" s="83" t="str">
        <f t="shared" si="1"/>
        <v/>
      </c>
      <c r="M15" s="19" t="str">
        <f t="shared" si="16"/>
        <v/>
      </c>
      <c r="N15" s="20" t="str">
        <f t="shared" si="2"/>
        <v/>
      </c>
      <c r="O15" s="19" t="str">
        <f t="shared" si="14"/>
        <v/>
      </c>
      <c r="P15" s="57" t="str">
        <f t="shared" si="4"/>
        <v/>
      </c>
      <c r="Q15" s="58"/>
      <c r="R15" s="59">
        <f>IF(SUM($S$12:S15)&gt;(1/24*40),(1/24*40),SUM($S$12:S15))</f>
        <v>0</v>
      </c>
      <c r="S15" s="60">
        <f t="shared" si="10"/>
        <v>0</v>
      </c>
      <c r="T15" s="58" t="str">
        <f t="shared" si="5"/>
        <v/>
      </c>
      <c r="U15" s="58" t="str">
        <f t="shared" si="11"/>
        <v/>
      </c>
      <c r="V15" s="51"/>
    </row>
    <row r="16" spans="1:26" ht="15.95" customHeight="1" x14ac:dyDescent="0.4">
      <c r="A16" s="39">
        <v>10</v>
      </c>
      <c r="B16" s="39" t="s">
        <v>15</v>
      </c>
      <c r="C16" s="39"/>
      <c r="D16" s="40">
        <v>0.33333333333333331</v>
      </c>
      <c r="E16" s="41"/>
      <c r="F16" s="42"/>
      <c r="G16" s="42"/>
      <c r="H16" s="5">
        <f t="shared" si="12"/>
        <v>0</v>
      </c>
      <c r="I16" s="24" t="str">
        <f t="shared" si="17"/>
        <v/>
      </c>
      <c r="J16" s="14" t="str">
        <f t="shared" ref="J16:J17" si="18">IF(AND(D16&gt;TIME(0,0,59), H16&gt;TIME(0,0,59)),IF(H16&lt;TIME(8,0,0),H16,D16),"")</f>
        <v/>
      </c>
      <c r="K16" s="14">
        <f t="shared" si="8"/>
        <v>0</v>
      </c>
      <c r="L16" s="83" t="str">
        <f t="shared" si="1"/>
        <v/>
      </c>
      <c r="M16" s="19" t="str">
        <f t="shared" si="16"/>
        <v/>
      </c>
      <c r="N16" s="20" t="str">
        <f t="shared" si="2"/>
        <v/>
      </c>
      <c r="O16" s="19" t="str">
        <f t="shared" si="14"/>
        <v/>
      </c>
      <c r="P16" s="57" t="str">
        <f t="shared" si="4"/>
        <v/>
      </c>
      <c r="Q16" s="58"/>
      <c r="R16" s="59">
        <f>IF(SUM($S$12:S16)&gt;(1/24*40),(1/24*40),SUM($S$12:S16))</f>
        <v>0</v>
      </c>
      <c r="S16" s="60">
        <f t="shared" si="10"/>
        <v>0</v>
      </c>
      <c r="T16" s="58" t="str">
        <f t="shared" si="5"/>
        <v/>
      </c>
      <c r="U16" s="58" t="str">
        <f t="shared" si="11"/>
        <v/>
      </c>
      <c r="V16" s="51"/>
    </row>
    <row r="17" spans="1:23" ht="15.95" customHeight="1" x14ac:dyDescent="0.4">
      <c r="A17" s="39">
        <v>11</v>
      </c>
      <c r="B17" s="39" t="s">
        <v>16</v>
      </c>
      <c r="C17" s="39"/>
      <c r="D17" s="40">
        <v>0.33333333333333331</v>
      </c>
      <c r="E17" s="41"/>
      <c r="F17" s="42"/>
      <c r="G17" s="42"/>
      <c r="H17" s="5">
        <f t="shared" si="12"/>
        <v>0</v>
      </c>
      <c r="I17" s="24" t="str">
        <f t="shared" si="17"/>
        <v/>
      </c>
      <c r="J17" s="14" t="str">
        <f t="shared" si="18"/>
        <v/>
      </c>
      <c r="K17" s="14">
        <f t="shared" si="8"/>
        <v>0</v>
      </c>
      <c r="L17" s="83" t="str">
        <f t="shared" si="1"/>
        <v/>
      </c>
      <c r="M17" s="19" t="str">
        <f t="shared" si="16"/>
        <v/>
      </c>
      <c r="N17" s="20" t="str">
        <f t="shared" si="2"/>
        <v/>
      </c>
      <c r="O17" s="19" t="str">
        <f>IF(C17="所定休日",IF(Q17&gt;TIME(0,0,59),IF(H17&lt;TIME(8,0,0),H17-Q17,TIME(8,0,0)-Q17),IF(H17&lt;TIME(8,0,0),H17,TIME(8,0,0))),"" )</f>
        <v/>
      </c>
      <c r="P17" s="57" t="str">
        <f t="shared" si="4"/>
        <v/>
      </c>
      <c r="Q17" s="58"/>
      <c r="R17" s="59">
        <f>IF(SUM($S$12:S17)&gt;(1/24*40),(1/24*40),SUM($S$12:S17))</f>
        <v>0</v>
      </c>
      <c r="S17" s="60">
        <f t="shared" si="10"/>
        <v>0</v>
      </c>
      <c r="T17" s="58" t="str">
        <f t="shared" si="5"/>
        <v/>
      </c>
      <c r="U17" s="58" t="str">
        <f t="shared" si="11"/>
        <v/>
      </c>
      <c r="V17" s="51"/>
    </row>
    <row r="18" spans="1:23" ht="15.95" customHeight="1" thickBot="1" x14ac:dyDescent="0.45">
      <c r="A18" s="43">
        <v>12</v>
      </c>
      <c r="B18" s="43" t="s">
        <v>17</v>
      </c>
      <c r="C18" s="43" t="s">
        <v>25</v>
      </c>
      <c r="D18" s="43"/>
      <c r="E18" s="45"/>
      <c r="F18" s="46"/>
      <c r="G18" s="46"/>
      <c r="H18" s="11">
        <f t="shared" si="12"/>
        <v>0</v>
      </c>
      <c r="I18" s="23" t="str">
        <f>IF(SUM(R17,J18)&gt;1/24*40,1/24*40-R17,J18)</f>
        <v/>
      </c>
      <c r="J18" s="15" t="str">
        <f>IF(AND(D18&gt;TIME(0,0,59), H18&gt;TIME(0,0,59)),IF(H18&lt;TIME(8,0,0),H18,D18),"")</f>
        <v/>
      </c>
      <c r="K18" s="21">
        <f t="shared" si="8"/>
        <v>0</v>
      </c>
      <c r="L18" s="84">
        <f t="shared" si="1"/>
        <v>0</v>
      </c>
      <c r="M18" s="21" t="str">
        <f t="shared" si="16"/>
        <v/>
      </c>
      <c r="N18" s="21" t="str">
        <f t="shared" si="2"/>
        <v/>
      </c>
      <c r="O18" s="22">
        <f>FLOOR(IF(C18="所定休日",IF(Q18&gt;TIME(0,0,59),IF(H18&lt;TIME(8,0,0),H18-Q18,TIME(8,0,0)-Q18),IF(H18&lt;TIME(8,0,0),H18,TIME(8,0,0))),"" )+1/86400,1/1440)</f>
        <v>0</v>
      </c>
      <c r="P18" s="61" t="str">
        <f t="shared" si="4"/>
        <v/>
      </c>
      <c r="Q18" s="61">
        <f>IF(SUM(H12:H18)-SUM(U12:U18)-1/24*40&gt;TIME(0,0,1),IF(SUM(H12:H18)-SUM(U12:U18)-1/24*40-SUM(P12:P18)&gt;TIME(0,0,59),SUM(H12:H18)-SUM(U12:U18)-1/24*40-SUM(P12:P18),TIME(0,0,0)),TIME(0,0,0))</f>
        <v>0</v>
      </c>
      <c r="R18" s="62">
        <f>IF(SUM($S$12:S18)&gt;(1/24*40),(1/24*40),SUM($S$12:S18))</f>
        <v>0</v>
      </c>
      <c r="S18" s="63">
        <f t="shared" si="10"/>
        <v>0</v>
      </c>
      <c r="T18" s="61" t="str">
        <f t="shared" si="5"/>
        <v/>
      </c>
      <c r="U18" s="61" t="str">
        <f t="shared" si="11"/>
        <v/>
      </c>
      <c r="V18" s="52"/>
    </row>
    <row r="19" spans="1:23" ht="15.95" customHeight="1" x14ac:dyDescent="0.4">
      <c r="A19" s="47">
        <v>13</v>
      </c>
      <c r="B19" s="47" t="s">
        <v>2</v>
      </c>
      <c r="C19" s="47" t="s">
        <v>27</v>
      </c>
      <c r="D19" s="47"/>
      <c r="E19" s="48"/>
      <c r="F19" s="49"/>
      <c r="G19" s="49"/>
      <c r="H19" s="10">
        <f t="shared" si="12"/>
        <v>0</v>
      </c>
      <c r="I19" s="24" t="str">
        <f>IF(SUM(0,J19)&gt;1/24*40,1/24*40-"0:00",J19)</f>
        <v/>
      </c>
      <c r="J19" s="14" t="str">
        <f>IF(AND(D19&gt;TIME(0,0,59), H19&gt;TIME(0,0,59)),IF(H19&lt;TIME(8,0,0),H19,D19),"")</f>
        <v/>
      </c>
      <c r="K19" s="16">
        <f t="shared" si="8"/>
        <v>0</v>
      </c>
      <c r="L19" s="83" t="str">
        <f t="shared" si="1"/>
        <v/>
      </c>
      <c r="M19" s="19" t="str">
        <f>IF(I19&gt;TIME(0,0,59),IF(I19=D19,IF(D19&gt;TIME(0,0,59),IF(AND(D19&lt;TIME(8,0,0),D19&lt;H19,H19&gt;TIME(7,59,59)),TIME(8,0,0)-D19,""),""),""),"")</f>
        <v/>
      </c>
      <c r="N19" s="20" t="str">
        <f t="shared" si="2"/>
        <v/>
      </c>
      <c r="O19" s="19" t="str">
        <f t="shared" ref="O19:O23" si="19">IF(C19="所定休日",IF(Q19&gt;TIME(0,0,59),IF(H19&lt;TIME(8,0,0),H19-Q19,TIME(8,0,0)-Q19),IF(H19&lt;TIME(8,0,0),H19,TIME(8,0,0))),"" )</f>
        <v/>
      </c>
      <c r="P19" s="64" t="str">
        <f>IF(C19="法定休日","",IF(H19-"8:00"&gt;TIME(0,0,59),H19-"8:00",""))</f>
        <v/>
      </c>
      <c r="Q19" s="58"/>
      <c r="R19" s="67">
        <f>IF(S19&gt;(1/24*40),(1/24*40),S19)</f>
        <v>0</v>
      </c>
      <c r="S19" s="65">
        <f t="shared" si="10"/>
        <v>0</v>
      </c>
      <c r="T19" s="66" t="str">
        <f t="shared" si="5"/>
        <v/>
      </c>
      <c r="U19" s="66">
        <f t="shared" si="11"/>
        <v>0</v>
      </c>
      <c r="V19" s="53"/>
    </row>
    <row r="20" spans="1:23" ht="15.95" customHeight="1" x14ac:dyDescent="0.4">
      <c r="A20" s="39">
        <v>14</v>
      </c>
      <c r="B20" s="39" t="s">
        <v>18</v>
      </c>
      <c r="C20" s="39"/>
      <c r="D20" s="40">
        <v>0.33333333333333331</v>
      </c>
      <c r="E20" s="41"/>
      <c r="F20" s="42"/>
      <c r="G20" s="42"/>
      <c r="H20" s="5">
        <f t="shared" si="12"/>
        <v>0</v>
      </c>
      <c r="I20" s="24" t="str">
        <f>IF(SUM(R19,J20)&gt;1/24*40,1/24*40-R19,J20)</f>
        <v/>
      </c>
      <c r="J20" s="14" t="str">
        <f t="shared" ref="J20:J21" si="20">IF(AND(D20&gt;TIME(0,0,59), H20&gt;TIME(0,0,59)),IF(H20&lt;TIME(8,0,0),H20,D20),"")</f>
        <v/>
      </c>
      <c r="K20" s="14">
        <f t="shared" si="8"/>
        <v>0</v>
      </c>
      <c r="L20" s="83" t="str">
        <f t="shared" si="1"/>
        <v/>
      </c>
      <c r="M20" s="19" t="str">
        <f t="shared" ref="M20:M25" si="21">IF(I20&gt;TIME(0,0,59),IF(I20=D20,IF(D20&gt;TIME(0,0,59),IF(AND(D20&lt;TIME(8,0,0),D20&lt;H20,H20&gt;TIME(7,59,59)),TIME(8,0,0)-D20,""),""),""),"")</f>
        <v/>
      </c>
      <c r="N20" s="20" t="str">
        <f t="shared" si="2"/>
        <v/>
      </c>
      <c r="O20" s="19" t="str">
        <f t="shared" si="19"/>
        <v/>
      </c>
      <c r="P20" s="57" t="str">
        <f t="shared" ref="P20:P39" si="22">IF(C20="法定休日","",IF(H20-"8:00"&gt;TIME(0,0,59),H20-"8:00",""))</f>
        <v/>
      </c>
      <c r="Q20" s="58"/>
      <c r="R20" s="59">
        <f>IF(SUM($S$19:S20)&gt;(1/24*40),(1/24*40),SUM($S$19:S20))</f>
        <v>0</v>
      </c>
      <c r="S20" s="60">
        <f t="shared" si="10"/>
        <v>0</v>
      </c>
      <c r="T20" s="58" t="str">
        <f t="shared" si="5"/>
        <v/>
      </c>
      <c r="U20" s="58" t="str">
        <f t="shared" si="11"/>
        <v/>
      </c>
      <c r="V20" s="51"/>
    </row>
    <row r="21" spans="1:23" ht="15.95" customHeight="1" x14ac:dyDescent="0.4">
      <c r="A21" s="39">
        <v>15</v>
      </c>
      <c r="B21" s="39" t="s">
        <v>19</v>
      </c>
      <c r="C21" s="39"/>
      <c r="D21" s="40">
        <v>0.33333333333333331</v>
      </c>
      <c r="E21" s="41"/>
      <c r="F21" s="42"/>
      <c r="G21" s="42"/>
      <c r="H21" s="5">
        <f t="shared" si="12"/>
        <v>0</v>
      </c>
      <c r="I21" s="24" t="str">
        <f t="shared" ref="I21:I24" si="23">IF(SUM(R20,J21)&gt;1/24*40,1/24*40-R20,J21)</f>
        <v/>
      </c>
      <c r="J21" s="14" t="str">
        <f t="shared" si="20"/>
        <v/>
      </c>
      <c r="K21" s="14">
        <f t="shared" si="8"/>
        <v>0</v>
      </c>
      <c r="L21" s="83" t="str">
        <f t="shared" si="1"/>
        <v/>
      </c>
      <c r="M21" s="19" t="str">
        <f t="shared" si="21"/>
        <v/>
      </c>
      <c r="N21" s="20" t="str">
        <f t="shared" si="2"/>
        <v/>
      </c>
      <c r="O21" s="19" t="str">
        <f t="shared" si="19"/>
        <v/>
      </c>
      <c r="P21" s="57" t="str">
        <f t="shared" si="22"/>
        <v/>
      </c>
      <c r="Q21" s="58"/>
      <c r="R21" s="59">
        <f>IF(SUM($S$19:S21)&gt;(1/24*40),(1/24*40),SUM($S$19:S21))</f>
        <v>0</v>
      </c>
      <c r="S21" s="60">
        <f t="shared" si="10"/>
        <v>0</v>
      </c>
      <c r="T21" s="58" t="str">
        <f t="shared" si="5"/>
        <v/>
      </c>
      <c r="U21" s="58" t="str">
        <f t="shared" si="11"/>
        <v/>
      </c>
      <c r="V21" s="51"/>
    </row>
    <row r="22" spans="1:23" ht="15.95" customHeight="1" x14ac:dyDescent="0.4">
      <c r="A22" s="39">
        <v>16</v>
      </c>
      <c r="B22" s="39" t="s">
        <v>20</v>
      </c>
      <c r="C22" s="39"/>
      <c r="D22" s="40">
        <v>0.33333333333333331</v>
      </c>
      <c r="E22" s="41"/>
      <c r="F22" s="42"/>
      <c r="G22" s="42"/>
      <c r="H22" s="5">
        <f t="shared" si="12"/>
        <v>0</v>
      </c>
      <c r="I22" s="24" t="str">
        <f t="shared" si="23"/>
        <v/>
      </c>
      <c r="J22" s="14" t="str">
        <f>IF(AND(D22&gt;TIME(0,0,59), H22&gt;TIME(0,0,59)),IF(H22&lt;TIME(8,0,0),H22,D22),"")</f>
        <v/>
      </c>
      <c r="K22" s="14">
        <f t="shared" si="8"/>
        <v>0</v>
      </c>
      <c r="L22" s="83" t="str">
        <f t="shared" si="1"/>
        <v/>
      </c>
      <c r="M22" s="19" t="str">
        <f t="shared" si="21"/>
        <v/>
      </c>
      <c r="N22" s="20" t="str">
        <f t="shared" si="2"/>
        <v/>
      </c>
      <c r="O22" s="19" t="str">
        <f t="shared" si="19"/>
        <v/>
      </c>
      <c r="P22" s="57" t="str">
        <f t="shared" si="22"/>
        <v/>
      </c>
      <c r="Q22" s="58"/>
      <c r="R22" s="59">
        <f>IF(SUM($S$19:S22)&gt;(1/24*40),(1/24*40),SUM($S$19:S22))</f>
        <v>0</v>
      </c>
      <c r="S22" s="60">
        <f t="shared" si="10"/>
        <v>0</v>
      </c>
      <c r="T22" s="58" t="str">
        <f t="shared" si="5"/>
        <v/>
      </c>
      <c r="U22" s="58" t="str">
        <f t="shared" si="11"/>
        <v/>
      </c>
      <c r="V22" s="51"/>
    </row>
    <row r="23" spans="1:23" ht="15.95" customHeight="1" x14ac:dyDescent="0.4">
      <c r="A23" s="39">
        <v>17</v>
      </c>
      <c r="B23" s="39" t="s">
        <v>15</v>
      </c>
      <c r="C23" s="39"/>
      <c r="D23" s="40">
        <v>0.33333333333333331</v>
      </c>
      <c r="E23" s="41"/>
      <c r="F23" s="42"/>
      <c r="G23" s="42"/>
      <c r="H23" s="5">
        <f t="shared" si="12"/>
        <v>0</v>
      </c>
      <c r="I23" s="24" t="str">
        <f t="shared" si="23"/>
        <v/>
      </c>
      <c r="J23" s="14" t="str">
        <f t="shared" ref="J23:J24" si="24">IF(AND(D23&gt;TIME(0,0,59), H23&gt;TIME(0,0,59)),IF(H23&lt;TIME(8,0,0),H23,D23),"")</f>
        <v/>
      </c>
      <c r="K23" s="14">
        <f t="shared" si="8"/>
        <v>0</v>
      </c>
      <c r="L23" s="83" t="str">
        <f t="shared" si="1"/>
        <v/>
      </c>
      <c r="M23" s="19" t="str">
        <f t="shared" si="21"/>
        <v/>
      </c>
      <c r="N23" s="20" t="str">
        <f t="shared" si="2"/>
        <v/>
      </c>
      <c r="O23" s="19" t="str">
        <f t="shared" si="19"/>
        <v/>
      </c>
      <c r="P23" s="57" t="str">
        <f t="shared" si="22"/>
        <v/>
      </c>
      <c r="Q23" s="58"/>
      <c r="R23" s="59">
        <f>IF(SUM($S$19:S23)&gt;(1/24*40),(1/24*40),SUM($S$19:S23))</f>
        <v>0</v>
      </c>
      <c r="S23" s="60">
        <f t="shared" si="10"/>
        <v>0</v>
      </c>
      <c r="T23" s="58" t="str">
        <f t="shared" si="5"/>
        <v/>
      </c>
      <c r="U23" s="58" t="str">
        <f t="shared" si="11"/>
        <v/>
      </c>
      <c r="V23" s="51"/>
    </row>
    <row r="24" spans="1:23" ht="15.95" customHeight="1" x14ac:dyDescent="0.4">
      <c r="A24" s="39">
        <v>18</v>
      </c>
      <c r="B24" s="39" t="s">
        <v>16</v>
      </c>
      <c r="C24" s="39"/>
      <c r="D24" s="40">
        <v>0.33333333333333331</v>
      </c>
      <c r="E24" s="41"/>
      <c r="F24" s="42"/>
      <c r="G24" s="42"/>
      <c r="H24" s="5">
        <f t="shared" si="12"/>
        <v>0</v>
      </c>
      <c r="I24" s="24" t="str">
        <f t="shared" si="23"/>
        <v/>
      </c>
      <c r="J24" s="14" t="str">
        <f t="shared" si="24"/>
        <v/>
      </c>
      <c r="K24" s="14">
        <f t="shared" si="8"/>
        <v>0</v>
      </c>
      <c r="L24" s="83" t="str">
        <f t="shared" si="1"/>
        <v/>
      </c>
      <c r="M24" s="19" t="str">
        <f t="shared" si="21"/>
        <v/>
      </c>
      <c r="N24" s="20" t="str">
        <f t="shared" si="2"/>
        <v/>
      </c>
      <c r="O24" s="19" t="str">
        <f>IF(C24="所定休日",IF(Q24&gt;TIME(0,0,59),IF(H24&lt;TIME(8,0,0),H24-Q24,TIME(8,0,0)-Q24),IF(H24&lt;TIME(8,0,0),H24,TIME(8,0,0))),"" )</f>
        <v/>
      </c>
      <c r="P24" s="57" t="str">
        <f t="shared" si="22"/>
        <v/>
      </c>
      <c r="Q24" s="58"/>
      <c r="R24" s="59">
        <f>IF(SUM($S$19:S24)&gt;(1/24*40),(1/24*40),SUM($S$19:S24))</f>
        <v>0</v>
      </c>
      <c r="S24" s="60">
        <f t="shared" si="10"/>
        <v>0</v>
      </c>
      <c r="T24" s="58" t="str">
        <f t="shared" si="5"/>
        <v/>
      </c>
      <c r="U24" s="58" t="str">
        <f t="shared" si="11"/>
        <v/>
      </c>
      <c r="V24" s="51"/>
    </row>
    <row r="25" spans="1:23" ht="15.95" customHeight="1" thickBot="1" x14ac:dyDescent="0.45">
      <c r="A25" s="43">
        <v>19</v>
      </c>
      <c r="B25" s="43" t="s">
        <v>17</v>
      </c>
      <c r="C25" s="43" t="s">
        <v>25</v>
      </c>
      <c r="D25" s="43"/>
      <c r="E25" s="45"/>
      <c r="F25" s="46"/>
      <c r="G25" s="46"/>
      <c r="H25" s="11">
        <f t="shared" si="12"/>
        <v>0</v>
      </c>
      <c r="I25" s="23" t="str">
        <f>IF(SUM(R24,J25)&gt;1/24*40,1/24*40-R24,J25)</f>
        <v/>
      </c>
      <c r="J25" s="15" t="str">
        <f>IF(AND(D25&gt;TIME(0,0,59), H25&gt;TIME(0,0,59)),IF(H25&lt;TIME(8,0,0),H25,D25),"")</f>
        <v/>
      </c>
      <c r="K25" s="21">
        <f t="shared" si="8"/>
        <v>0</v>
      </c>
      <c r="L25" s="84">
        <f t="shared" si="1"/>
        <v>0</v>
      </c>
      <c r="M25" s="21" t="str">
        <f t="shared" si="21"/>
        <v/>
      </c>
      <c r="N25" s="21" t="str">
        <f t="shared" si="2"/>
        <v/>
      </c>
      <c r="O25" s="22">
        <f>FLOOR(IF(C25="所定休日",IF(Q25&gt;TIME(0,0,59),IF(H25&lt;TIME(8,0,0),H25-Q25,TIME(8,0,0)-Q25),IF(H25&lt;TIME(8,0,0),H25,TIME(8,0,0))),"" )+1/86400,1/1440)</f>
        <v>0</v>
      </c>
      <c r="P25" s="61" t="str">
        <f t="shared" si="22"/>
        <v/>
      </c>
      <c r="Q25" s="61">
        <f>IF(SUM(H19:H25)-SUM(U19:U25)-1/24*40&gt;TIME(0,0,1),IF(SUM(H19:H25)-SUM(U19:U25)-1/24*40-SUM(P19:P25)&gt;TIME(0,0,59),SUM(H19:H25)-SUM(U19:U25)-1/24*40-SUM(P19:P25),TIME(0,0,0)),TIME(0,0,0))</f>
        <v>0</v>
      </c>
      <c r="R25" s="62">
        <f>IF(SUM($S$19:S25)&gt;(1/24*40),(1/24*40),SUM($S$19:S25))</f>
        <v>0</v>
      </c>
      <c r="S25" s="63">
        <f t="shared" si="10"/>
        <v>0</v>
      </c>
      <c r="T25" s="61" t="str">
        <f t="shared" si="5"/>
        <v/>
      </c>
      <c r="U25" s="61" t="str">
        <f t="shared" si="11"/>
        <v/>
      </c>
      <c r="V25" s="52" t="str">
        <f>IF(AND(D23&lt;TIME(8,0,0),D23&lt;H23,H23&lt;TIME(8,0,0)), H23-D23,"")</f>
        <v/>
      </c>
      <c r="W25" s="12"/>
    </row>
    <row r="26" spans="1:23" ht="15.95" customHeight="1" x14ac:dyDescent="0.4">
      <c r="A26" s="47">
        <v>20</v>
      </c>
      <c r="B26" s="47" t="s">
        <v>2</v>
      </c>
      <c r="C26" s="47" t="s">
        <v>27</v>
      </c>
      <c r="D26" s="47"/>
      <c r="E26" s="48"/>
      <c r="F26" s="49"/>
      <c r="G26" s="49"/>
      <c r="H26" s="10">
        <f t="shared" si="12"/>
        <v>0</v>
      </c>
      <c r="I26" s="24" t="str">
        <f>IF(SUM(0,J26)&gt;1/24*40,1/24*40-"0:00",J26)</f>
        <v/>
      </c>
      <c r="J26" s="14" t="str">
        <f>IF(AND(D26&gt;TIME(0,0,59), H26&gt;TIME(0,0,59)),IF(H26&lt;TIME(8,0,0),H26,D26),"")</f>
        <v/>
      </c>
      <c r="K26" s="16">
        <f t="shared" si="8"/>
        <v>0</v>
      </c>
      <c r="L26" s="83" t="str">
        <f t="shared" si="1"/>
        <v/>
      </c>
      <c r="M26" s="19" t="str">
        <f>IF(I26&gt;TIME(0,0,59),IF(I26=D26,IF(D26&gt;TIME(0,0,59),IF(AND(D26&lt;TIME(8,0,0),D26&lt;H26,H26&gt;TIME(7,59,59)),TIME(8,0,0)-D26,""),""),""),"")</f>
        <v/>
      </c>
      <c r="N26" s="20" t="str">
        <f t="shared" si="2"/>
        <v/>
      </c>
      <c r="O26" s="19" t="str">
        <f t="shared" ref="O26:O30" si="25">IF(C26="所定休日",IF(Q26&gt;TIME(0,0,59),IF(H26&lt;TIME(8,0,0),H26-Q26,TIME(8,0,0)-Q26),IF(H26&lt;TIME(8,0,0),H26,TIME(8,0,0))),"" )</f>
        <v/>
      </c>
      <c r="P26" s="64" t="str">
        <f t="shared" si="22"/>
        <v/>
      </c>
      <c r="Q26" s="58"/>
      <c r="R26" s="67">
        <f>IF(S26&gt;(1/24*40),(1/24*40),S26)</f>
        <v>0</v>
      </c>
      <c r="S26" s="65">
        <f t="shared" si="10"/>
        <v>0</v>
      </c>
      <c r="T26" s="66" t="str">
        <f t="shared" si="5"/>
        <v/>
      </c>
      <c r="U26" s="66">
        <f t="shared" si="11"/>
        <v>0</v>
      </c>
      <c r="V26" s="53"/>
    </row>
    <row r="27" spans="1:23" ht="15.95" customHeight="1" x14ac:dyDescent="0.4">
      <c r="A27" s="39">
        <v>21</v>
      </c>
      <c r="B27" s="39" t="s">
        <v>18</v>
      </c>
      <c r="C27" s="39"/>
      <c r="D27" s="40">
        <v>0.33333333333333331</v>
      </c>
      <c r="E27" s="41"/>
      <c r="F27" s="42"/>
      <c r="G27" s="42"/>
      <c r="H27" s="5">
        <f t="shared" si="12"/>
        <v>0</v>
      </c>
      <c r="I27" s="24" t="str">
        <f>IF(SUM(R26,J27)&gt;1/24*40,1/24*40-R26,J27)</f>
        <v/>
      </c>
      <c r="J27" s="14" t="str">
        <f t="shared" ref="J27:J28" si="26">IF(AND(D27&gt;TIME(0,0,59), H27&gt;TIME(0,0,59)),IF(H27&lt;TIME(8,0,0),H27,D27),"")</f>
        <v/>
      </c>
      <c r="K27" s="14">
        <f t="shared" si="8"/>
        <v>0</v>
      </c>
      <c r="L27" s="83" t="str">
        <f t="shared" si="1"/>
        <v/>
      </c>
      <c r="M27" s="19" t="str">
        <f t="shared" ref="M27:M32" si="27">IF(I27&gt;TIME(0,0,59),IF(I27=D27,IF(D27&gt;TIME(0,0,59),IF(AND(D27&lt;TIME(8,0,0),D27&lt;H27,H27&gt;TIME(7,59,59)),TIME(8,0,0)-D27,""),""),""),"")</f>
        <v/>
      </c>
      <c r="N27" s="20" t="str">
        <f t="shared" si="2"/>
        <v/>
      </c>
      <c r="O27" s="19" t="str">
        <f t="shared" si="25"/>
        <v/>
      </c>
      <c r="P27" s="57" t="str">
        <f t="shared" si="22"/>
        <v/>
      </c>
      <c r="Q27" s="58"/>
      <c r="R27" s="59">
        <f>IF(SUM($S$26:S27)&gt;(1/24*40),(1/24*40),SUM($S$26:S27))</f>
        <v>0</v>
      </c>
      <c r="S27" s="60">
        <f t="shared" si="10"/>
        <v>0</v>
      </c>
      <c r="T27" s="58" t="str">
        <f t="shared" si="5"/>
        <v/>
      </c>
      <c r="U27" s="58" t="str">
        <f t="shared" si="11"/>
        <v/>
      </c>
      <c r="V27" s="51"/>
    </row>
    <row r="28" spans="1:23" ht="15.95" customHeight="1" x14ac:dyDescent="0.4">
      <c r="A28" s="39">
        <v>22</v>
      </c>
      <c r="B28" s="39" t="s">
        <v>19</v>
      </c>
      <c r="C28" s="39"/>
      <c r="D28" s="40">
        <v>0.33333333333333331</v>
      </c>
      <c r="E28" s="41"/>
      <c r="F28" s="42"/>
      <c r="G28" s="42"/>
      <c r="H28" s="5">
        <f t="shared" si="12"/>
        <v>0</v>
      </c>
      <c r="I28" s="24" t="str">
        <f t="shared" ref="I28:I31" si="28">IF(SUM(R27,J28)&gt;1/24*40,1/24*40-R27,J28)</f>
        <v/>
      </c>
      <c r="J28" s="14" t="str">
        <f t="shared" si="26"/>
        <v/>
      </c>
      <c r="K28" s="14">
        <f t="shared" si="8"/>
        <v>0</v>
      </c>
      <c r="L28" s="83" t="str">
        <f t="shared" si="1"/>
        <v/>
      </c>
      <c r="M28" s="19" t="str">
        <f t="shared" si="27"/>
        <v/>
      </c>
      <c r="N28" s="20" t="str">
        <f t="shared" si="2"/>
        <v/>
      </c>
      <c r="O28" s="19" t="str">
        <f t="shared" si="25"/>
        <v/>
      </c>
      <c r="P28" s="57" t="str">
        <f t="shared" si="22"/>
        <v/>
      </c>
      <c r="Q28" s="58"/>
      <c r="R28" s="59">
        <f>IF(SUM($S$26:S28)&gt;(1/24*40),(1/24*40),SUM($S$26:S28))</f>
        <v>0</v>
      </c>
      <c r="S28" s="60">
        <f t="shared" si="10"/>
        <v>0</v>
      </c>
      <c r="T28" s="58" t="str">
        <f t="shared" si="5"/>
        <v/>
      </c>
      <c r="U28" s="58" t="str">
        <f t="shared" si="11"/>
        <v/>
      </c>
      <c r="V28" s="51"/>
    </row>
    <row r="29" spans="1:23" ht="15.95" customHeight="1" x14ac:dyDescent="0.4">
      <c r="A29" s="39">
        <v>23</v>
      </c>
      <c r="B29" s="39" t="s">
        <v>20</v>
      </c>
      <c r="C29" s="39"/>
      <c r="D29" s="40">
        <v>0.33333333333333331</v>
      </c>
      <c r="E29" s="41"/>
      <c r="F29" s="42"/>
      <c r="G29" s="42"/>
      <c r="H29" s="5">
        <f t="shared" si="12"/>
        <v>0</v>
      </c>
      <c r="I29" s="24" t="str">
        <f t="shared" si="28"/>
        <v/>
      </c>
      <c r="J29" s="14" t="str">
        <f>IF(AND(D29&gt;TIME(0,0,59), H29&gt;TIME(0,0,59)),IF(H29&lt;TIME(8,0,0),H29,D29),"")</f>
        <v/>
      </c>
      <c r="K29" s="14">
        <f t="shared" si="8"/>
        <v>0</v>
      </c>
      <c r="L29" s="83" t="str">
        <f t="shared" si="1"/>
        <v/>
      </c>
      <c r="M29" s="19" t="str">
        <f t="shared" si="27"/>
        <v/>
      </c>
      <c r="N29" s="20" t="str">
        <f t="shared" si="2"/>
        <v/>
      </c>
      <c r="O29" s="19" t="str">
        <f t="shared" si="25"/>
        <v/>
      </c>
      <c r="P29" s="57" t="str">
        <f t="shared" si="22"/>
        <v/>
      </c>
      <c r="Q29" s="58"/>
      <c r="R29" s="59">
        <f>IF(SUM($S$26:S29)&gt;(1/24*40),(1/24*40),SUM($S$26:S29))</f>
        <v>0</v>
      </c>
      <c r="S29" s="60">
        <f t="shared" si="10"/>
        <v>0</v>
      </c>
      <c r="T29" s="58" t="str">
        <f t="shared" si="5"/>
        <v/>
      </c>
      <c r="U29" s="58" t="str">
        <f t="shared" si="11"/>
        <v/>
      </c>
      <c r="V29" s="51"/>
    </row>
    <row r="30" spans="1:23" ht="15.95" customHeight="1" x14ac:dyDescent="0.4">
      <c r="A30" s="39">
        <v>24</v>
      </c>
      <c r="B30" s="39" t="s">
        <v>15</v>
      </c>
      <c r="C30" s="39" t="s">
        <v>35</v>
      </c>
      <c r="D30" s="40">
        <v>0.33333333333333331</v>
      </c>
      <c r="E30" s="41"/>
      <c r="F30" s="42"/>
      <c r="G30" s="42"/>
      <c r="H30" s="5">
        <f t="shared" si="12"/>
        <v>0</v>
      </c>
      <c r="I30" s="24" t="str">
        <f t="shared" si="28"/>
        <v/>
      </c>
      <c r="J30" s="14" t="str">
        <f t="shared" ref="J30:J31" si="29">IF(AND(D30&gt;TIME(0,0,59), H30&gt;TIME(0,0,59)),IF(H30&lt;TIME(8,0,0),H30,D30),"")</f>
        <v/>
      </c>
      <c r="K30" s="14">
        <f t="shared" si="8"/>
        <v>0</v>
      </c>
      <c r="L30" s="83" t="str">
        <f t="shared" si="1"/>
        <v/>
      </c>
      <c r="M30" s="19" t="str">
        <f t="shared" si="27"/>
        <v/>
      </c>
      <c r="N30" s="20" t="str">
        <f t="shared" si="2"/>
        <v/>
      </c>
      <c r="O30" s="19" t="str">
        <f t="shared" si="25"/>
        <v/>
      </c>
      <c r="P30" s="57" t="str">
        <f t="shared" si="22"/>
        <v/>
      </c>
      <c r="Q30" s="58"/>
      <c r="R30" s="59">
        <f>IF(SUM($S$26:S30)&gt;(1/24*40),(1/24*40),SUM($S$26:S30))</f>
        <v>0</v>
      </c>
      <c r="S30" s="60">
        <f t="shared" si="10"/>
        <v>0</v>
      </c>
      <c r="T30" s="58" t="str">
        <f t="shared" si="5"/>
        <v/>
      </c>
      <c r="U30" s="58" t="str">
        <f t="shared" si="11"/>
        <v/>
      </c>
      <c r="V30" s="51"/>
    </row>
    <row r="31" spans="1:23" ht="15.95" customHeight="1" x14ac:dyDescent="0.4">
      <c r="A31" s="39">
        <v>25</v>
      </c>
      <c r="B31" s="39" t="s">
        <v>16</v>
      </c>
      <c r="C31" s="39"/>
      <c r="D31" s="40">
        <v>0.33333333333333331</v>
      </c>
      <c r="E31" s="41"/>
      <c r="F31" s="42"/>
      <c r="G31" s="42"/>
      <c r="H31" s="5">
        <f t="shared" si="12"/>
        <v>0</v>
      </c>
      <c r="I31" s="24" t="str">
        <f t="shared" si="28"/>
        <v/>
      </c>
      <c r="J31" s="14" t="str">
        <f t="shared" si="29"/>
        <v/>
      </c>
      <c r="K31" s="14">
        <f t="shared" si="8"/>
        <v>0</v>
      </c>
      <c r="L31" s="83" t="str">
        <f t="shared" si="1"/>
        <v/>
      </c>
      <c r="M31" s="19" t="str">
        <f t="shared" si="27"/>
        <v/>
      </c>
      <c r="N31" s="20" t="str">
        <f t="shared" si="2"/>
        <v/>
      </c>
      <c r="O31" s="19" t="str">
        <f>IF(C31="所定休日",IF(Q31&gt;TIME(0,0,59),IF(H31&lt;TIME(8,0,0),H31-Q31,TIME(8,0,0)-Q31),IF(H31&lt;TIME(8,0,0),H31,TIME(8,0,0))),"" )</f>
        <v/>
      </c>
      <c r="P31" s="57" t="str">
        <f t="shared" si="22"/>
        <v/>
      </c>
      <c r="Q31" s="58"/>
      <c r="R31" s="59">
        <f>IF(SUM($S$26:S31)&gt;(1/24*40),(1/24*40),SUM($S$26:S31))</f>
        <v>0</v>
      </c>
      <c r="S31" s="60">
        <f t="shared" si="10"/>
        <v>0</v>
      </c>
      <c r="T31" s="58" t="str">
        <f t="shared" si="5"/>
        <v/>
      </c>
      <c r="U31" s="58" t="str">
        <f t="shared" si="11"/>
        <v/>
      </c>
      <c r="V31" s="51"/>
    </row>
    <row r="32" spans="1:23" ht="15.95" customHeight="1" thickBot="1" x14ac:dyDescent="0.45">
      <c r="A32" s="43">
        <v>26</v>
      </c>
      <c r="B32" s="43" t="s">
        <v>17</v>
      </c>
      <c r="C32" s="43" t="s">
        <v>25</v>
      </c>
      <c r="D32" s="44"/>
      <c r="E32" s="45"/>
      <c r="F32" s="46"/>
      <c r="G32" s="46"/>
      <c r="H32" s="11">
        <f t="shared" si="12"/>
        <v>0</v>
      </c>
      <c r="I32" s="23" t="str">
        <f>IF(SUM(R31,J32)&gt;1/24*40,1/24*40-R31,J32)</f>
        <v/>
      </c>
      <c r="J32" s="15" t="str">
        <f>IF(AND(D32&gt;TIME(0,0,59), H32&gt;TIME(0,0,59)),IF(H32&lt;TIME(8,0,0),H32,D32),"")</f>
        <v/>
      </c>
      <c r="K32" s="21">
        <f t="shared" si="8"/>
        <v>0</v>
      </c>
      <c r="L32" s="84">
        <f t="shared" si="1"/>
        <v>0</v>
      </c>
      <c r="M32" s="21" t="str">
        <f t="shared" si="27"/>
        <v/>
      </c>
      <c r="N32" s="21" t="str">
        <f t="shared" si="2"/>
        <v/>
      </c>
      <c r="O32" s="22">
        <f>FLOOR(IF(C32="所定休日",IF(Q32&gt;TIME(0,0,59),IF(H32&lt;TIME(8,0,0),H32-Q32,TIME(8,0,0)-Q32),IF(H32&lt;TIME(8,0,0),H32,TIME(8,0,0))),"" )+1/86400,1/1440)</f>
        <v>0</v>
      </c>
      <c r="P32" s="61" t="str">
        <f t="shared" si="22"/>
        <v/>
      </c>
      <c r="Q32" s="61">
        <f>IF(SUM(H26:H32)-SUM(U26:U32)-1/24*40&gt;TIME(0,0,1),IF(SUM(H26:H32)-SUM(U26:U32)-1/24*40-SUM(P26:P32)&gt;TIME(0,0,59),SUM(H26:H32)-SUM(U26:U32)-1/24*40-SUM(P26:P32),TIME(0,0,0)),TIME(0,0,0))</f>
        <v>0</v>
      </c>
      <c r="R32" s="62">
        <f>IF(SUM($S$26:S32)&gt;(1/24*40),(1/24*40),SUM($S$26:S32))</f>
        <v>0</v>
      </c>
      <c r="S32" s="63">
        <f t="shared" si="10"/>
        <v>0</v>
      </c>
      <c r="T32" s="61" t="str">
        <f t="shared" si="5"/>
        <v/>
      </c>
      <c r="U32" s="61" t="str">
        <f t="shared" si="11"/>
        <v/>
      </c>
      <c r="V32" s="52"/>
      <c r="W32" s="12"/>
    </row>
    <row r="33" spans="1:22" ht="15.95" customHeight="1" x14ac:dyDescent="0.4">
      <c r="A33" s="47">
        <v>27</v>
      </c>
      <c r="B33" s="47" t="s">
        <v>2</v>
      </c>
      <c r="C33" s="47" t="s">
        <v>27</v>
      </c>
      <c r="D33" s="47"/>
      <c r="E33" s="48"/>
      <c r="F33" s="49"/>
      <c r="G33" s="49"/>
      <c r="H33" s="10">
        <f t="shared" si="12"/>
        <v>0</v>
      </c>
      <c r="I33" s="24" t="str">
        <f>IF(SUM(0,J33)&gt;1/24*40,1/24*40-"0:00",J33)</f>
        <v/>
      </c>
      <c r="J33" s="14" t="str">
        <f>IF(AND(D33&gt;TIME(0,0,59), H33&gt;TIME(0,0,59)),IF(H33&lt;TIME(8,0,0),H33,D33),"")</f>
        <v/>
      </c>
      <c r="K33" s="16">
        <f t="shared" si="8"/>
        <v>0</v>
      </c>
      <c r="L33" s="83" t="str">
        <f t="shared" si="1"/>
        <v/>
      </c>
      <c r="M33" s="19" t="str">
        <f>IF(I33&gt;TIME(0,0,59),IF(I33=D33,IF(D33&gt;TIME(0,0,59),IF(AND(D33&lt;TIME(8,0,0),D33&lt;H33,H33&gt;TIME(7,59,59)),TIME(8,0,0)-D33,""),""),""),"")</f>
        <v/>
      </c>
      <c r="N33" s="20" t="str">
        <f t="shared" si="2"/>
        <v/>
      </c>
      <c r="O33" s="19" t="str">
        <f t="shared" ref="O33:O37" si="30">IF(C33="所定休日",IF(Q33&gt;TIME(0,0,59),IF(H33&lt;TIME(8,0,0),H33-Q33,TIME(8,0,0)-Q33),IF(H33&lt;TIME(8,0,0),H33,TIME(8,0,0))),"" )</f>
        <v/>
      </c>
      <c r="P33" s="64" t="str">
        <f t="shared" si="22"/>
        <v/>
      </c>
      <c r="Q33" s="58"/>
      <c r="R33" s="67">
        <f>IF(S33&gt;(1/24*40),(1/24*40),S33)</f>
        <v>0</v>
      </c>
      <c r="S33" s="65">
        <f t="shared" si="10"/>
        <v>0</v>
      </c>
      <c r="T33" s="66" t="str">
        <f t="shared" si="5"/>
        <v/>
      </c>
      <c r="U33" s="66">
        <f t="shared" si="11"/>
        <v>0</v>
      </c>
      <c r="V33" s="53"/>
    </row>
    <row r="34" spans="1:22" ht="15.95" customHeight="1" x14ac:dyDescent="0.4">
      <c r="A34" s="39">
        <v>28</v>
      </c>
      <c r="B34" s="39" t="s">
        <v>18</v>
      </c>
      <c r="C34" s="39"/>
      <c r="D34" s="40">
        <v>0.33333333333333331</v>
      </c>
      <c r="E34" s="41"/>
      <c r="F34" s="42"/>
      <c r="G34" s="42"/>
      <c r="H34" s="5">
        <f t="shared" si="12"/>
        <v>0</v>
      </c>
      <c r="I34" s="24" t="str">
        <f>IF(SUM(R33,J34)&gt;1/24*40,1/24*40-R33,J34)</f>
        <v/>
      </c>
      <c r="J34" s="14" t="str">
        <f t="shared" ref="J34:J35" si="31">IF(AND(D34&gt;TIME(0,0,59), H34&gt;TIME(0,0,59)),IF(H34&lt;TIME(8,0,0),H34,D34),"")</f>
        <v/>
      </c>
      <c r="K34" s="14">
        <f t="shared" si="8"/>
        <v>0</v>
      </c>
      <c r="L34" s="83" t="str">
        <f t="shared" si="1"/>
        <v/>
      </c>
      <c r="M34" s="19" t="str">
        <f t="shared" ref="M34:M39" si="32">IF(I34&gt;TIME(0,0,59),IF(I34=D34,IF(D34&gt;TIME(0,0,59),IF(AND(D34&lt;TIME(8,0,0),D34&lt;H34,H34&gt;TIME(7,59,59)),TIME(8,0,0)-D34,""),""),""),"")</f>
        <v/>
      </c>
      <c r="N34" s="20" t="str">
        <f t="shared" si="2"/>
        <v/>
      </c>
      <c r="O34" s="19" t="str">
        <f t="shared" si="30"/>
        <v/>
      </c>
      <c r="P34" s="57" t="str">
        <f t="shared" si="22"/>
        <v/>
      </c>
      <c r="Q34" s="58"/>
      <c r="R34" s="59">
        <f>IF(SUM($S$33:S34)&gt;(1/24*40),(1/24*40),SUM($S$33:S34))</f>
        <v>0</v>
      </c>
      <c r="S34" s="60">
        <f t="shared" si="10"/>
        <v>0</v>
      </c>
      <c r="T34" s="58" t="str">
        <f t="shared" si="5"/>
        <v/>
      </c>
      <c r="U34" s="58" t="str">
        <f t="shared" si="11"/>
        <v/>
      </c>
      <c r="V34" s="51"/>
    </row>
    <row r="35" spans="1:22" ht="15.95" customHeight="1" x14ac:dyDescent="0.4">
      <c r="A35" s="39">
        <v>29</v>
      </c>
      <c r="B35" s="39" t="s">
        <v>19</v>
      </c>
      <c r="C35" s="39"/>
      <c r="D35" s="40">
        <v>0.33333333333333331</v>
      </c>
      <c r="E35" s="41"/>
      <c r="F35" s="42"/>
      <c r="G35" s="42"/>
      <c r="H35" s="5">
        <f t="shared" si="12"/>
        <v>0</v>
      </c>
      <c r="I35" s="24" t="str">
        <f t="shared" ref="I35:I38" si="33">IF(SUM(R34,J35)&gt;1/24*40,1/24*40-R34,J35)</f>
        <v/>
      </c>
      <c r="J35" s="14" t="str">
        <f t="shared" si="31"/>
        <v/>
      </c>
      <c r="K35" s="14">
        <f t="shared" si="8"/>
        <v>0</v>
      </c>
      <c r="L35" s="83" t="str">
        <f t="shared" si="1"/>
        <v/>
      </c>
      <c r="M35" s="19" t="str">
        <f t="shared" si="32"/>
        <v/>
      </c>
      <c r="N35" s="20" t="str">
        <f t="shared" si="2"/>
        <v/>
      </c>
      <c r="O35" s="19" t="str">
        <f t="shared" si="30"/>
        <v/>
      </c>
      <c r="P35" s="57" t="str">
        <f t="shared" si="22"/>
        <v/>
      </c>
      <c r="Q35" s="58"/>
      <c r="R35" s="59">
        <f>IF(SUM($S$33:S35)&gt;(1/24*40),(1/24*40),SUM($S$33:S35))</f>
        <v>0</v>
      </c>
      <c r="S35" s="60">
        <f t="shared" si="10"/>
        <v>0</v>
      </c>
      <c r="T35" s="58" t="str">
        <f t="shared" si="5"/>
        <v/>
      </c>
      <c r="U35" s="58" t="str">
        <f t="shared" si="11"/>
        <v/>
      </c>
      <c r="V35" s="51"/>
    </row>
    <row r="36" spans="1:22" ht="15.95" customHeight="1" x14ac:dyDescent="0.4">
      <c r="A36" s="39">
        <v>30</v>
      </c>
      <c r="B36" s="39" t="s">
        <v>20</v>
      </c>
      <c r="C36" s="39"/>
      <c r="D36" s="40">
        <v>0.33333333333333331</v>
      </c>
      <c r="E36" s="41"/>
      <c r="F36" s="42"/>
      <c r="G36" s="42"/>
      <c r="H36" s="5">
        <f t="shared" si="12"/>
        <v>0</v>
      </c>
      <c r="I36" s="27" t="str">
        <f t="shared" si="33"/>
        <v/>
      </c>
      <c r="J36" s="14" t="str">
        <f>IF(AND(D36&gt;TIME(0,0,59), H36&gt;TIME(0,0,59)),IF(H36&lt;TIME(8,0,0),H36,D36),"")</f>
        <v/>
      </c>
      <c r="K36" s="14">
        <f t="shared" si="8"/>
        <v>0</v>
      </c>
      <c r="L36" s="83" t="str">
        <f t="shared" si="1"/>
        <v/>
      </c>
      <c r="M36" s="19" t="str">
        <f t="shared" si="32"/>
        <v/>
      </c>
      <c r="N36" s="19" t="str">
        <f t="shared" si="2"/>
        <v/>
      </c>
      <c r="O36" s="19" t="str">
        <f t="shared" si="30"/>
        <v/>
      </c>
      <c r="P36" s="57" t="str">
        <f t="shared" si="22"/>
        <v/>
      </c>
      <c r="Q36" s="58"/>
      <c r="R36" s="59">
        <f>IF(SUM($S$33:S36)&gt;(1/24*40),(1/24*40),SUM($S$33:S36))</f>
        <v>0</v>
      </c>
      <c r="S36" s="60">
        <f t="shared" si="10"/>
        <v>0</v>
      </c>
      <c r="T36" s="58" t="str">
        <f t="shared" si="5"/>
        <v/>
      </c>
      <c r="U36" s="58" t="str">
        <f t="shared" si="11"/>
        <v/>
      </c>
      <c r="V36" s="51"/>
    </row>
    <row r="37" spans="1:22" ht="15.95" customHeight="1" x14ac:dyDescent="0.4">
      <c r="A37" s="39">
        <v>31</v>
      </c>
      <c r="B37" s="39" t="s">
        <v>15</v>
      </c>
      <c r="C37" s="39" t="s">
        <v>35</v>
      </c>
      <c r="D37" s="40">
        <v>0.33333333333333331</v>
      </c>
      <c r="E37" s="41"/>
      <c r="F37" s="42"/>
      <c r="G37" s="42"/>
      <c r="H37" s="5">
        <f t="shared" si="12"/>
        <v>0</v>
      </c>
      <c r="I37" s="27" t="str">
        <f t="shared" si="33"/>
        <v/>
      </c>
      <c r="J37" s="14" t="str">
        <f t="shared" ref="J37:J38" si="34">IF(AND(D37&gt;TIME(0,0,59), H37&gt;TIME(0,0,59)),IF(H37&lt;TIME(8,0,0),H37,D37),"")</f>
        <v/>
      </c>
      <c r="K37" s="14">
        <f t="shared" si="8"/>
        <v>0</v>
      </c>
      <c r="L37" s="83" t="str">
        <f t="shared" si="1"/>
        <v/>
      </c>
      <c r="M37" s="19" t="str">
        <f t="shared" si="32"/>
        <v/>
      </c>
      <c r="N37" s="19" t="str">
        <f t="shared" si="2"/>
        <v/>
      </c>
      <c r="O37" s="19" t="str">
        <f t="shared" si="30"/>
        <v/>
      </c>
      <c r="P37" s="57" t="str">
        <f t="shared" si="22"/>
        <v/>
      </c>
      <c r="Q37" s="58"/>
      <c r="R37" s="59">
        <f>IF(SUM($S$33:S37)&gt;(1/24*40),(1/24*40),SUM($S$33:S37))</f>
        <v>0</v>
      </c>
      <c r="S37" s="60">
        <f t="shared" si="10"/>
        <v>0</v>
      </c>
      <c r="T37" s="58" t="str">
        <f t="shared" si="5"/>
        <v/>
      </c>
      <c r="U37" s="58" t="str">
        <f t="shared" si="11"/>
        <v/>
      </c>
      <c r="V37" s="51"/>
    </row>
    <row r="38" spans="1:22" ht="15.95" customHeight="1" x14ac:dyDescent="0.4">
      <c r="A38" s="39"/>
      <c r="B38" s="39" t="s">
        <v>16</v>
      </c>
      <c r="C38" s="39"/>
      <c r="D38" s="40">
        <v>0.33333333333333331</v>
      </c>
      <c r="E38" s="41"/>
      <c r="F38" s="42"/>
      <c r="G38" s="42"/>
      <c r="H38" s="5">
        <f t="shared" ref="H38:H39" si="35">IFERROR(IF(E38&gt;F38,F38+1-E38-G38,F38-E38-G38),"")</f>
        <v>0</v>
      </c>
      <c r="I38" s="27" t="str">
        <f t="shared" si="33"/>
        <v/>
      </c>
      <c r="J38" s="14" t="str">
        <f t="shared" si="34"/>
        <v/>
      </c>
      <c r="K38" s="14">
        <f t="shared" si="8"/>
        <v>0</v>
      </c>
      <c r="L38" s="83" t="str">
        <f t="shared" si="1"/>
        <v/>
      </c>
      <c r="M38" s="19" t="str">
        <f t="shared" si="32"/>
        <v/>
      </c>
      <c r="N38" s="19" t="str">
        <f t="shared" si="2"/>
        <v/>
      </c>
      <c r="O38" s="19" t="str">
        <f>IF(C38="所定休日",IF(Q38&gt;TIME(0,0,59),IF(H38&lt;TIME(8,0,0),H38-Q38,TIME(8,0,0)-Q38),IF(H38&lt;TIME(8,0,0),H38,TIME(8,0,0))),"" )</f>
        <v/>
      </c>
      <c r="P38" s="57" t="str">
        <f t="shared" si="22"/>
        <v/>
      </c>
      <c r="Q38" s="58"/>
      <c r="R38" s="59">
        <f>IF(SUM($S$33:S38)&gt;(1/24*40),(1/24*40),SUM($S$33:S38))</f>
        <v>0</v>
      </c>
      <c r="S38" s="60">
        <f t="shared" si="10"/>
        <v>0</v>
      </c>
      <c r="T38" s="58" t="str">
        <f t="shared" ref="T38:T39" si="36">IF(AND(E38&lt;TIME(22,0,1),F38&lt;TIME(5,0,1),E38&gt;F38),F38+1-"22:00",IF(AND(E38&gt;TIME(4,59,59),F38&gt;TIME(21,59,59)),F38-"22:00",IF(AND(E38&gt;F38,E38&lt;TIME(21,59,59),F38&gt;TIME(4,59,59)),TIME(7,0,0),IF(TRUE,"",""))))</f>
        <v/>
      </c>
      <c r="U38" s="58" t="str">
        <f t="shared" si="11"/>
        <v/>
      </c>
      <c r="V38" s="51"/>
    </row>
    <row r="39" spans="1:22" ht="15.95" customHeight="1" thickBot="1" x14ac:dyDescent="0.45">
      <c r="A39" s="50"/>
      <c r="B39" s="50" t="s">
        <v>17</v>
      </c>
      <c r="C39" s="50" t="s">
        <v>25</v>
      </c>
      <c r="D39" s="44"/>
      <c r="E39" s="45"/>
      <c r="F39" s="46"/>
      <c r="G39" s="46"/>
      <c r="H39" s="6">
        <f t="shared" si="35"/>
        <v>0</v>
      </c>
      <c r="I39" s="28" t="str">
        <f>IF(SUM(R38,J39)&gt;1/24*40,1/24*40-R38,J39)</f>
        <v/>
      </c>
      <c r="J39" s="29" t="str">
        <f>IF(AND(D39&gt;TIME(0,0,59), H39&gt;TIME(0,0,59)),IF(H39&lt;TIME(8,0,0),H39,D39),"")</f>
        <v/>
      </c>
      <c r="K39" s="25">
        <f t="shared" si="8"/>
        <v>0</v>
      </c>
      <c r="L39" s="85">
        <f t="shared" si="1"/>
        <v>0</v>
      </c>
      <c r="M39" s="25" t="str">
        <f t="shared" si="32"/>
        <v/>
      </c>
      <c r="N39" s="25" t="str">
        <f t="shared" si="2"/>
        <v/>
      </c>
      <c r="O39" s="25">
        <f>FLOOR(IF(C39="所定休日",IF(Q39&gt;TIME(0,0,59),IF(H39&lt;TIME(8,0,0),H39-Q39,TIME(8,0,0)-Q39),IF(H39&lt;TIME(8,0,0),H39,TIME(8,0,0))),"" )+1/86400,1/1440)</f>
        <v>0</v>
      </c>
      <c r="P39" s="68" t="str">
        <f t="shared" si="22"/>
        <v/>
      </c>
      <c r="Q39" s="68">
        <f>IF(SUM(H33:H39)-SUM(U33:U39)-1/24*40&gt;TIME(0,0,1),IF(SUM(H33:H39)-SUM(U33:U39)-1/24*40-SUM(P33:P39)&gt;TIME(0,0,59),SUM(H33:H39)-SUM(U33:U39)-1/24*40-SUM(P33:P39),TIME(0,0,0)),TIME(0,0,0))</f>
        <v>0</v>
      </c>
      <c r="R39" s="69">
        <f>IF(SUM($S$33:S39)&gt;(1/24*40),(1/24*40),SUM($S$33:S39))</f>
        <v>0</v>
      </c>
      <c r="S39" s="70">
        <f t="shared" si="10"/>
        <v>0</v>
      </c>
      <c r="T39" s="68" t="str">
        <f t="shared" si="36"/>
        <v/>
      </c>
      <c r="U39" s="68" t="str">
        <f t="shared" si="11"/>
        <v/>
      </c>
      <c r="V39" s="54"/>
    </row>
    <row r="40" spans="1:22" s="7" customFormat="1" ht="23.25" customHeight="1" thickTop="1" x14ac:dyDescent="0.4">
      <c r="A40" s="99" t="s">
        <v>21</v>
      </c>
      <c r="B40" s="100"/>
      <c r="C40" s="100"/>
      <c r="D40" s="100"/>
      <c r="E40" s="100"/>
      <c r="F40" s="100"/>
      <c r="G40" s="101"/>
      <c r="H40" s="31">
        <f>SUM(H7:H37)</f>
        <v>0</v>
      </c>
      <c r="I40" s="32"/>
      <c r="J40" s="33"/>
      <c r="K40" s="33"/>
      <c r="L40" s="86">
        <f t="shared" ref="L40:U40" si="37">SUM(L7:L37)</f>
        <v>0</v>
      </c>
      <c r="M40" s="33"/>
      <c r="N40" s="33"/>
      <c r="O40" s="33"/>
      <c r="P40" s="71">
        <f t="shared" si="37"/>
        <v>0</v>
      </c>
      <c r="Q40" s="71">
        <f t="shared" si="37"/>
        <v>0</v>
      </c>
      <c r="R40" s="73"/>
      <c r="S40" s="74"/>
      <c r="T40" s="72">
        <f t="shared" si="37"/>
        <v>0</v>
      </c>
      <c r="U40" s="72">
        <f t="shared" si="37"/>
        <v>0</v>
      </c>
      <c r="V40" s="34"/>
    </row>
    <row r="41" spans="1:22" x14ac:dyDescent="0.4">
      <c r="H41" s="36"/>
      <c r="I41" s="37"/>
      <c r="J41" s="37"/>
      <c r="K41" s="37"/>
      <c r="L41" s="35" t="s">
        <v>38</v>
      </c>
      <c r="P41" s="89">
        <f>SUM(P40:Q40)</f>
        <v>0</v>
      </c>
      <c r="Q41" s="90"/>
    </row>
    <row r="46" spans="1:22" x14ac:dyDescent="0.4">
      <c r="U46" s="30"/>
    </row>
  </sheetData>
  <sheetProtection sheet="1" objects="1" scenarios="1"/>
  <mergeCells count="17">
    <mergeCell ref="A40:G40"/>
    <mergeCell ref="F3:F4"/>
    <mergeCell ref="G3:G4"/>
    <mergeCell ref="H3:H4"/>
    <mergeCell ref="L3:L4"/>
    <mergeCell ref="A1:D1"/>
    <mergeCell ref="E1:F1"/>
    <mergeCell ref="A3:A4"/>
    <mergeCell ref="B3:B4"/>
    <mergeCell ref="C3:C4"/>
    <mergeCell ref="D3:D4"/>
    <mergeCell ref="E3:E4"/>
    <mergeCell ref="T3:T4"/>
    <mergeCell ref="U3:U4"/>
    <mergeCell ref="V3:V4"/>
    <mergeCell ref="P41:Q41"/>
    <mergeCell ref="P3:Q3"/>
  </mergeCells>
  <phoneticPr fontId="2"/>
  <conditionalFormatting sqref="H5:K5 Q5:U5 H6 P6:Q6 S6:U6 R6:R10 K6:K39 S6:S39 U6:U39 R11:S11">
    <cfRule type="cellIs" dxfId="10" priority="16" operator="equal">
      <formula>0</formula>
    </cfRule>
  </conditionalFormatting>
  <conditionalFormatting sqref="H5:U39">
    <cfRule type="cellIs" dxfId="9" priority="2" operator="equal">
      <formula>0</formula>
    </cfRule>
  </conditionalFormatting>
  <conditionalFormatting sqref="I5:I10">
    <cfRule type="cellIs" dxfId="8" priority="13" operator="equal">
      <formula>0</formula>
    </cfRule>
  </conditionalFormatting>
  <conditionalFormatting sqref="I12:I17">
    <cfRule type="cellIs" dxfId="7" priority="10" operator="equal">
      <formula>0</formula>
    </cfRule>
  </conditionalFormatting>
  <conditionalFormatting sqref="I19:I24">
    <cfRule type="cellIs" dxfId="6" priority="7" operator="equal">
      <formula>0</formula>
    </cfRule>
  </conditionalFormatting>
  <conditionalFormatting sqref="I26:I31">
    <cfRule type="cellIs" dxfId="5" priority="4" operator="equal">
      <formula>0</formula>
    </cfRule>
  </conditionalFormatting>
  <conditionalFormatting sqref="I33:I38">
    <cfRule type="cellIs" dxfId="4" priority="1" operator="equal">
      <formula>0</formula>
    </cfRule>
  </conditionalFormatting>
  <conditionalFormatting sqref="I12:K12 Q12:S12 P13:Q13 R13:S18">
    <cfRule type="cellIs" dxfId="3" priority="12" operator="equal">
      <formula>0</formula>
    </cfRule>
  </conditionalFormatting>
  <conditionalFormatting sqref="I19:K19 Q19:S19 P20:Q20 R20:S25">
    <cfRule type="cellIs" dxfId="2" priority="9" operator="equal">
      <formula>0</formula>
    </cfRule>
  </conditionalFormatting>
  <conditionalFormatting sqref="I26:K26 Q26:S26 P27:Q27 R27:S32">
    <cfRule type="cellIs" dxfId="1" priority="6" operator="equal">
      <formula>0</formula>
    </cfRule>
  </conditionalFormatting>
  <conditionalFormatting sqref="I33:K33 Q33:S33 P34:Q34 R34:S39">
    <cfRule type="cellIs" dxfId="0" priority="3" operator="equal">
      <formula>0</formula>
    </cfRule>
  </conditionalFormatting>
  <dataValidations count="1">
    <dataValidation type="list" allowBlank="1" showInputMessage="1" showErrorMessage="1" sqref="C5:C39" xr:uid="{982DC64A-C0C5-4749-B94F-315D23825464}">
      <formula1>"　,法定休日,所定休日,振替休日"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SHIN-PC2</dc:creator>
  <cp:lastModifiedBy>NISHIKAWA-PC4</cp:lastModifiedBy>
  <dcterms:created xsi:type="dcterms:W3CDTF">2024-10-23T05:07:59Z</dcterms:created>
  <dcterms:modified xsi:type="dcterms:W3CDTF">2024-10-31T06:07:04Z</dcterms:modified>
</cp:coreProperties>
</file>